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愛媛県卓球協会\Desktop\H30大会結果\"/>
    </mc:Choice>
  </mc:AlternateContent>
  <bookViews>
    <workbookView xWindow="0" yWindow="0" windowWidth="16935" windowHeight="9795" tabRatio="802"/>
  </bookViews>
  <sheets>
    <sheet name="T一・ロ" sheetId="38" r:id="rId1"/>
    <sheet name="Tシ" sheetId="39" r:id="rId2"/>
    <sheet name="T決" sheetId="111" state="hidden" r:id="rId3"/>
    <sheet name="XD100" sheetId="8" r:id="rId4"/>
    <sheet name="XD120" sheetId="84" r:id="rId5"/>
    <sheet name="XD130" sheetId="64" r:id="rId6"/>
    <sheet name="XD140" sheetId="86" r:id="rId7"/>
    <sheet name="XD150" sheetId="93" r:id="rId8"/>
    <sheet name="XD決" sheetId="112" state="hidden" r:id="rId9"/>
    <sheet name="MD100" sheetId="53" r:id="rId10"/>
    <sheet name="MD120" sheetId="77" r:id="rId11"/>
    <sheet name="MD130" sheetId="55" r:id="rId12"/>
    <sheet name="MD140" sheetId="56" r:id="rId13"/>
    <sheet name="FD100" sheetId="57" r:id="rId14"/>
    <sheet name="FD120" sheetId="79" r:id="rId15"/>
    <sheet name="FD130" sheetId="90" r:id="rId16"/>
    <sheet name="FD140 " sheetId="91" r:id="rId17"/>
    <sheet name="MS50" sheetId="43" r:id="rId18"/>
    <sheet name="MS60" sheetId="68" r:id="rId19"/>
    <sheet name="MS65 " sheetId="69" r:id="rId20"/>
    <sheet name="MS70" sheetId="70" r:id="rId21"/>
    <sheet name="MS75" sheetId="47" r:id="rId22"/>
    <sheet name="MS決" sheetId="113" state="hidden" r:id="rId23"/>
    <sheet name="FS50" sheetId="71" r:id="rId24"/>
    <sheet name="FS60" sheetId="73" r:id="rId25"/>
    <sheet name="FS65" sheetId="75" r:id="rId26"/>
    <sheet name="FS70" sheetId="51" r:id="rId27"/>
    <sheet name="FS75" sheetId="52" r:id="rId28"/>
    <sheet name="FS決" sheetId="114" state="hidden" r:id="rId29"/>
    <sheet name="MD決" sheetId="115" state="hidden" r:id="rId30"/>
    <sheet name="FD決" sheetId="116" state="hidden" r:id="rId31"/>
    <sheet name="栄光のあと" sheetId="109" state="hidden" r:id="rId32"/>
    <sheet name="栄光のあと (2)" sheetId="110" state="hidden" r:id="rId33"/>
  </sheets>
  <definedNames>
    <definedName name="_xlnm.Print_Area" localSheetId="13">'FD100'!$A$1:$AH$65</definedName>
    <definedName name="_xlnm.Print_Area" localSheetId="14">'FD120'!$A$1:$AH$85</definedName>
    <definedName name="_xlnm.Print_Area" localSheetId="15">'FD130'!$A$1:$AH$84</definedName>
    <definedName name="_xlnm.Print_Area" localSheetId="16">'FD140 '!$A$1:$AH$120</definedName>
    <definedName name="_xlnm.Print_Area" localSheetId="23">'FS50'!$A$1:$AH$71</definedName>
    <definedName name="_xlnm.Print_Area" localSheetId="24">'FS60'!$A$1:$AH$73</definedName>
    <definedName name="_xlnm.Print_Area" localSheetId="25">'FS65'!$A$1:$AH$96</definedName>
    <definedName name="_xlnm.Print_Area" localSheetId="26">'FS70'!$A$1:$AH$97</definedName>
    <definedName name="_xlnm.Print_Area" localSheetId="27">'FS75'!$A$1:$AH$87</definedName>
    <definedName name="_xlnm.Print_Area" localSheetId="9">'MD100'!$A$1:$AG$40</definedName>
    <definedName name="_xlnm.Print_Area" localSheetId="10">'MD120'!$A$1:$AH$80</definedName>
    <definedName name="_xlnm.Print_Area" localSheetId="11">'MD130'!$A$1:$AH$59</definedName>
    <definedName name="_xlnm.Print_Area" localSheetId="12">'MD140'!$A$1:$AH$90</definedName>
    <definedName name="_xlnm.Print_Area" localSheetId="17">'MS50'!$A$1:$AH$56</definedName>
    <definedName name="_xlnm.Print_Area" localSheetId="18">'MS60'!$A$1:$AH$44</definedName>
    <definedName name="_xlnm.Print_Area" localSheetId="19">'MS65 '!$A$1:$AH$88</definedName>
    <definedName name="_xlnm.Print_Area" localSheetId="20">'MS70'!$A$1:$AH$71</definedName>
    <definedName name="_xlnm.Print_Area" localSheetId="21">'MS75'!$A$1:$AH$80</definedName>
    <definedName name="_xlnm.Print_Area" localSheetId="1">Tシ!$A$1:$AI$70</definedName>
    <definedName name="_xlnm.Print_Area" localSheetId="0">T一・ロ!$A$1:$AU$61</definedName>
    <definedName name="_xlnm.Print_Area" localSheetId="3">'XD100'!$A$1:$AH$105</definedName>
    <definedName name="_xlnm.Print_Area" localSheetId="4">'XD120'!$A$1:$AH$122</definedName>
    <definedName name="_xlnm.Print_Area" localSheetId="5">'XD130'!$A$1:$AH$180</definedName>
    <definedName name="_xlnm.Print_Area" localSheetId="6">'XD140'!$A$1:$AH$114</definedName>
    <definedName name="_xlnm.Print_Area" localSheetId="7">'XD150'!$A$1:$AH$97</definedName>
    <definedName name="_xlnm.Print_Area" localSheetId="31">栄光のあと!$A$1:$AM$72</definedName>
    <definedName name="_xlnm.Print_Area" localSheetId="32">'栄光のあと (2)'!$A$1:$AL$81</definedName>
  </definedNames>
  <calcPr calcId="162913"/>
</workbook>
</file>

<file path=xl/calcChain.xml><?xml version="1.0" encoding="utf-8"?>
<calcChain xmlns="http://schemas.openxmlformats.org/spreadsheetml/2006/main">
  <c r="U70" i="70" l="1"/>
  <c r="X69" i="70"/>
  <c r="T69" i="70"/>
  <c r="U68" i="70"/>
  <c r="X67" i="70"/>
  <c r="T67" i="70"/>
  <c r="U88" i="69"/>
  <c r="X87" i="69"/>
  <c r="T87" i="69"/>
  <c r="U86" i="69"/>
  <c r="X85" i="69"/>
  <c r="T85" i="69"/>
  <c r="U84" i="69"/>
  <c r="X83" i="69"/>
  <c r="T83" i="69"/>
  <c r="U82" i="69"/>
  <c r="X81" i="69"/>
  <c r="T81" i="69"/>
  <c r="D87" i="69"/>
  <c r="G86" i="69"/>
  <c r="C86" i="69"/>
  <c r="D85" i="69"/>
  <c r="G84" i="69"/>
  <c r="C84" i="69"/>
  <c r="D83" i="69"/>
  <c r="G82" i="69"/>
  <c r="C82" i="69"/>
  <c r="V46" i="90"/>
  <c r="AJ12" i="79"/>
  <c r="AJ10" i="79"/>
  <c r="AJ8" i="79"/>
  <c r="AJ6" i="79"/>
  <c r="T23" i="43"/>
  <c r="O23" i="43"/>
  <c r="J23" i="43"/>
  <c r="L18" i="84" l="1"/>
  <c r="Q48" i="8"/>
  <c r="L48" i="8"/>
  <c r="AJ12" i="93"/>
  <c r="AJ10" i="93"/>
  <c r="AJ8" i="93"/>
  <c r="AJ6" i="93"/>
  <c r="V44" i="93"/>
  <c r="Q44" i="93"/>
  <c r="V53" i="93"/>
  <c r="V62" i="86"/>
  <c r="V64" i="86"/>
  <c r="L64" i="86"/>
  <c r="V26" i="93"/>
  <c r="Q26" i="93"/>
  <c r="V73" i="86"/>
  <c r="AD17" i="38" l="1"/>
  <c r="Z17" i="38"/>
  <c r="AB16" i="38"/>
  <c r="X15" i="38"/>
  <c r="T15" i="38"/>
  <c r="V14" i="38" s="1"/>
  <c r="AR14" i="38" s="1"/>
  <c r="AR12" i="38"/>
  <c r="AB38" i="38"/>
  <c r="H30" i="116" l="1"/>
  <c r="D30" i="116"/>
  <c r="H21" i="116"/>
  <c r="D21" i="116"/>
  <c r="H12" i="116"/>
  <c r="D12" i="116"/>
  <c r="H3" i="116"/>
  <c r="D3" i="116"/>
  <c r="H30" i="115"/>
  <c r="D30" i="115"/>
  <c r="H21" i="115"/>
  <c r="D21" i="115"/>
  <c r="H12" i="115"/>
  <c r="D12" i="115"/>
  <c r="H3" i="115"/>
  <c r="D3" i="115"/>
  <c r="H39" i="114"/>
  <c r="D39" i="114"/>
  <c r="H30" i="114"/>
  <c r="D30" i="114"/>
  <c r="H21" i="114"/>
  <c r="D21" i="114"/>
  <c r="H12" i="114"/>
  <c r="D12" i="114"/>
  <c r="H3" i="114"/>
  <c r="D3" i="114"/>
  <c r="H39" i="113"/>
  <c r="D39" i="113"/>
  <c r="H30" i="113"/>
  <c r="D30" i="113"/>
  <c r="H21" i="113"/>
  <c r="D21" i="113"/>
  <c r="H12" i="113"/>
  <c r="D12" i="113"/>
  <c r="H3" i="113"/>
  <c r="D3" i="113"/>
  <c r="H39" i="112"/>
  <c r="D39" i="112"/>
  <c r="H30" i="112"/>
  <c r="D30" i="112"/>
  <c r="H21" i="112"/>
  <c r="D21" i="112"/>
  <c r="H12" i="112"/>
  <c r="D12" i="112"/>
  <c r="H3" i="112"/>
  <c r="D3" i="112"/>
  <c r="G64" i="111"/>
  <c r="C64" i="111"/>
  <c r="G58" i="111"/>
  <c r="C58" i="111"/>
  <c r="G52" i="111"/>
  <c r="C52" i="111"/>
  <c r="G46" i="111"/>
  <c r="C46" i="111"/>
  <c r="G40" i="111"/>
  <c r="C40" i="111"/>
  <c r="F38" i="111" s="1"/>
  <c r="G11" i="111"/>
  <c r="G17" i="111"/>
  <c r="G23" i="111"/>
  <c r="G29" i="111"/>
  <c r="C11" i="111"/>
  <c r="C17" i="111"/>
  <c r="C23" i="111"/>
  <c r="C29" i="111"/>
  <c r="G5" i="111"/>
  <c r="C5" i="111"/>
  <c r="C3" i="111" s="1"/>
  <c r="C38" i="111" l="1"/>
  <c r="F3" i="111"/>
  <c r="AO55" i="91"/>
  <c r="AN55" i="91"/>
  <c r="AM55" i="91"/>
  <c r="AL55" i="91"/>
  <c r="AK55" i="91"/>
  <c r="AO53" i="91"/>
  <c r="AN53" i="91"/>
  <c r="AM53" i="91"/>
  <c r="AL53" i="91"/>
  <c r="AK53" i="91"/>
  <c r="AO51" i="91"/>
  <c r="AN51" i="91"/>
  <c r="AM51" i="91"/>
  <c r="AL51" i="91"/>
  <c r="AK51" i="91"/>
  <c r="AO46" i="91"/>
  <c r="AN46" i="91"/>
  <c r="AM46" i="91"/>
  <c r="AL46" i="91"/>
  <c r="AK46" i="91"/>
  <c r="AO44" i="91"/>
  <c r="AN44" i="91"/>
  <c r="AM44" i="91"/>
  <c r="AL44" i="91"/>
  <c r="AK44" i="91"/>
  <c r="AO42" i="91"/>
  <c r="AN42" i="91"/>
  <c r="AM42" i="91"/>
  <c r="AL42" i="91"/>
  <c r="AK42" i="91"/>
  <c r="AO37" i="91"/>
  <c r="AN37" i="91"/>
  <c r="AM37" i="91"/>
  <c r="AL37" i="91"/>
  <c r="AK37" i="91"/>
  <c r="AO35" i="91"/>
  <c r="AN35" i="91"/>
  <c r="AM35" i="91"/>
  <c r="AL35" i="91"/>
  <c r="AK35" i="91"/>
  <c r="AO33" i="91"/>
  <c r="AN33" i="91"/>
  <c r="AM33" i="91"/>
  <c r="AL33" i="91"/>
  <c r="AK33" i="91"/>
  <c r="AO28" i="91"/>
  <c r="AN28" i="91"/>
  <c r="AM28" i="91"/>
  <c r="AL28" i="91"/>
  <c r="AK28" i="91"/>
  <c r="AO26" i="91"/>
  <c r="AN26" i="91"/>
  <c r="AM26" i="91"/>
  <c r="AL26" i="91"/>
  <c r="AK26" i="91"/>
  <c r="AO24" i="91"/>
  <c r="AN24" i="91"/>
  <c r="AM24" i="91"/>
  <c r="AL24" i="91"/>
  <c r="AK24" i="91"/>
  <c r="AO19" i="91"/>
  <c r="AN19" i="91"/>
  <c r="AM19" i="91"/>
  <c r="AL19" i="91"/>
  <c r="AK19" i="91"/>
  <c r="AO17" i="91"/>
  <c r="AN17" i="91"/>
  <c r="AM17" i="91"/>
  <c r="AL17" i="91"/>
  <c r="AK17" i="91"/>
  <c r="AO15" i="91"/>
  <c r="AN15" i="91"/>
  <c r="AM15" i="91"/>
  <c r="AL15" i="91"/>
  <c r="AK15" i="91"/>
  <c r="AO10" i="91"/>
  <c r="AN10" i="91"/>
  <c r="AM10" i="91"/>
  <c r="AL10" i="91"/>
  <c r="AK10" i="91"/>
  <c r="AO8" i="91"/>
  <c r="AN8" i="91"/>
  <c r="AM8" i="91"/>
  <c r="AL8" i="91"/>
  <c r="AK8" i="91"/>
  <c r="AO6" i="91"/>
  <c r="AN6" i="91"/>
  <c r="AM6" i="91"/>
  <c r="AL6" i="91"/>
  <c r="AK6" i="91"/>
  <c r="AO78" i="91"/>
  <c r="AN78" i="91"/>
  <c r="AM78" i="91"/>
  <c r="AL78" i="91"/>
  <c r="AK78" i="91"/>
  <c r="AO76" i="91"/>
  <c r="AN76" i="91"/>
  <c r="AM76" i="91"/>
  <c r="AL76" i="91"/>
  <c r="AK76" i="91"/>
  <c r="AO74" i="91"/>
  <c r="AN74" i="91"/>
  <c r="AM74" i="91"/>
  <c r="AL74" i="91"/>
  <c r="AK74" i="91"/>
  <c r="AO72" i="91"/>
  <c r="AN72" i="91"/>
  <c r="AM72" i="91"/>
  <c r="AL72" i="91"/>
  <c r="AK72" i="91"/>
  <c r="AO67" i="91"/>
  <c r="AN67" i="91"/>
  <c r="AM67" i="91"/>
  <c r="AL67" i="91"/>
  <c r="AK67" i="91"/>
  <c r="AO65" i="91"/>
  <c r="AN65" i="91"/>
  <c r="AM65" i="91"/>
  <c r="AL65" i="91"/>
  <c r="AK65" i="91"/>
  <c r="AO63" i="91"/>
  <c r="AN63" i="91"/>
  <c r="AM63" i="91"/>
  <c r="AL63" i="91"/>
  <c r="AK63" i="91"/>
  <c r="AO61" i="91"/>
  <c r="AN61" i="91"/>
  <c r="AM61" i="91"/>
  <c r="AL61" i="91"/>
  <c r="AK61" i="91"/>
  <c r="X79" i="91"/>
  <c r="U79" i="91"/>
  <c r="S79" i="91"/>
  <c r="P79" i="91"/>
  <c r="Q78" i="91" s="1"/>
  <c r="N79" i="91"/>
  <c r="K79" i="91"/>
  <c r="V78" i="91"/>
  <c r="S77" i="91"/>
  <c r="P77" i="91"/>
  <c r="N77" i="91"/>
  <c r="K77" i="91"/>
  <c r="L76" i="91" s="1"/>
  <c r="AA76" i="91"/>
  <c r="Q76" i="91"/>
  <c r="N75" i="91"/>
  <c r="K75" i="91"/>
  <c r="AA74" i="91"/>
  <c r="V74" i="91"/>
  <c r="L74" i="91"/>
  <c r="AE74" i="91" s="1"/>
  <c r="AA72" i="91"/>
  <c r="V72" i="91"/>
  <c r="Q72" i="91"/>
  <c r="AE72" i="91"/>
  <c r="AC71" i="91"/>
  <c r="Z71" i="91"/>
  <c r="X71" i="91"/>
  <c r="U71" i="91"/>
  <c r="S71" i="91"/>
  <c r="P71" i="91"/>
  <c r="N71" i="91"/>
  <c r="K71" i="91"/>
  <c r="X68" i="91"/>
  <c r="U68" i="91"/>
  <c r="S68" i="91"/>
  <c r="P68" i="91"/>
  <c r="Q67" i="91" s="1"/>
  <c r="N68" i="91"/>
  <c r="K68" i="91"/>
  <c r="L67" i="91" s="1"/>
  <c r="V67" i="91"/>
  <c r="S66" i="91"/>
  <c r="P66" i="91"/>
  <c r="N66" i="91"/>
  <c r="K66" i="91"/>
  <c r="AA65" i="91"/>
  <c r="Q65" i="91"/>
  <c r="L65" i="91"/>
  <c r="N64" i="91"/>
  <c r="K64" i="91"/>
  <c r="L63" i="91" s="1"/>
  <c r="AA63" i="91"/>
  <c r="V63" i="91"/>
  <c r="AA61" i="91"/>
  <c r="V61" i="91"/>
  <c r="Q61" i="91"/>
  <c r="AC60" i="91"/>
  <c r="Z60" i="91"/>
  <c r="X60" i="91"/>
  <c r="U60" i="91"/>
  <c r="S60" i="91"/>
  <c r="P60" i="91"/>
  <c r="N60" i="91"/>
  <c r="K60" i="91"/>
  <c r="AO48" i="90"/>
  <c r="AN48" i="90"/>
  <c r="AM48" i="90"/>
  <c r="AL48" i="90"/>
  <c r="AK48" i="90"/>
  <c r="AO46" i="90"/>
  <c r="AN46" i="90"/>
  <c r="AM46" i="90"/>
  <c r="AL46" i="90"/>
  <c r="AK46" i="90"/>
  <c r="AO44" i="90"/>
  <c r="AN44" i="90"/>
  <c r="AM44" i="90"/>
  <c r="AL44" i="90"/>
  <c r="AK44" i="90"/>
  <c r="AO39" i="90"/>
  <c r="AN39" i="90"/>
  <c r="AM39" i="90"/>
  <c r="AL39" i="90"/>
  <c r="AK39" i="90"/>
  <c r="AO37" i="90"/>
  <c r="AN37" i="90"/>
  <c r="AM37" i="90"/>
  <c r="AL37" i="90"/>
  <c r="AK37" i="90"/>
  <c r="AO35" i="90"/>
  <c r="AN35" i="90"/>
  <c r="AM35" i="90"/>
  <c r="AL35" i="90"/>
  <c r="AK35" i="90"/>
  <c r="AO30" i="90"/>
  <c r="AN30" i="90"/>
  <c r="AM30" i="90"/>
  <c r="AL30" i="90"/>
  <c r="AK30" i="90"/>
  <c r="AO28" i="90"/>
  <c r="AN28" i="90"/>
  <c r="AM28" i="90"/>
  <c r="AL28" i="90"/>
  <c r="AK28" i="90"/>
  <c r="AO26" i="90"/>
  <c r="AN26" i="90"/>
  <c r="AM26" i="90"/>
  <c r="AL26" i="90"/>
  <c r="AK26" i="90"/>
  <c r="AO21" i="90"/>
  <c r="AN21" i="90"/>
  <c r="AM21" i="90"/>
  <c r="AL21" i="90"/>
  <c r="AK21" i="90"/>
  <c r="AO19" i="90"/>
  <c r="AN19" i="90"/>
  <c r="AM19" i="90"/>
  <c r="AL19" i="90"/>
  <c r="AK19" i="90"/>
  <c r="AO17" i="90"/>
  <c r="AN17" i="90"/>
  <c r="AM17" i="90"/>
  <c r="AL17" i="90"/>
  <c r="AK17" i="90"/>
  <c r="AO12" i="90"/>
  <c r="AN12" i="90"/>
  <c r="AM12" i="90"/>
  <c r="AL12" i="90"/>
  <c r="AK12" i="90"/>
  <c r="AO10" i="90"/>
  <c r="AN10" i="90"/>
  <c r="AM10" i="90"/>
  <c r="AL10" i="90"/>
  <c r="AK10" i="90"/>
  <c r="AO8" i="90"/>
  <c r="AN8" i="90"/>
  <c r="AM8" i="90"/>
  <c r="AL8" i="90"/>
  <c r="AK8" i="90"/>
  <c r="AO6" i="90"/>
  <c r="AN6" i="90"/>
  <c r="AM6" i="90"/>
  <c r="AL6" i="90"/>
  <c r="AK6" i="90"/>
  <c r="AO48" i="79"/>
  <c r="AN48" i="79"/>
  <c r="AM48" i="79"/>
  <c r="AL48" i="79"/>
  <c r="AK48" i="79"/>
  <c r="AO46" i="79"/>
  <c r="AN46" i="79"/>
  <c r="AM46" i="79"/>
  <c r="AL46" i="79"/>
  <c r="AK46" i="79"/>
  <c r="AO44" i="79"/>
  <c r="AN44" i="79"/>
  <c r="AM44" i="79"/>
  <c r="AL44" i="79"/>
  <c r="AK44" i="79"/>
  <c r="AO39" i="79"/>
  <c r="AN39" i="79"/>
  <c r="AM39" i="79"/>
  <c r="AL39" i="79"/>
  <c r="AK39" i="79"/>
  <c r="AO37" i="79"/>
  <c r="AN37" i="79"/>
  <c r="AM37" i="79"/>
  <c r="AL37" i="79"/>
  <c r="AK37" i="79"/>
  <c r="AO35" i="79"/>
  <c r="AN35" i="79"/>
  <c r="AM35" i="79"/>
  <c r="AL35" i="79"/>
  <c r="AK35" i="79"/>
  <c r="AO30" i="79"/>
  <c r="AN30" i="79"/>
  <c r="AM30" i="79"/>
  <c r="AL30" i="79"/>
  <c r="AK30" i="79"/>
  <c r="AO28" i="79"/>
  <c r="AN28" i="79"/>
  <c r="AM28" i="79"/>
  <c r="AL28" i="79"/>
  <c r="AK28" i="79"/>
  <c r="AO26" i="79"/>
  <c r="AN26" i="79"/>
  <c r="AM26" i="79"/>
  <c r="AL26" i="79"/>
  <c r="AK26" i="79"/>
  <c r="AO21" i="79"/>
  <c r="AN21" i="79"/>
  <c r="AM21" i="79"/>
  <c r="AL21" i="79"/>
  <c r="AK21" i="79"/>
  <c r="AO19" i="79"/>
  <c r="AN19" i="79"/>
  <c r="AM19" i="79"/>
  <c r="AL19" i="79"/>
  <c r="AK19" i="79"/>
  <c r="AO17" i="79"/>
  <c r="AN17" i="79"/>
  <c r="AM17" i="79"/>
  <c r="AL17" i="79"/>
  <c r="AK17" i="79"/>
  <c r="AO12" i="79"/>
  <c r="AN12" i="79"/>
  <c r="AM12" i="79"/>
  <c r="AL12" i="79"/>
  <c r="AK12" i="79"/>
  <c r="AO10" i="79"/>
  <c r="AN10" i="79"/>
  <c r="AM10" i="79"/>
  <c r="AL10" i="79"/>
  <c r="AK10" i="79"/>
  <c r="AO8" i="79"/>
  <c r="AN8" i="79"/>
  <c r="AM8" i="79"/>
  <c r="AL8" i="79"/>
  <c r="AK8" i="79"/>
  <c r="AO6" i="79"/>
  <c r="AN6" i="79"/>
  <c r="AM6" i="79"/>
  <c r="AL6" i="79"/>
  <c r="AK6" i="79"/>
  <c r="AO37" i="57"/>
  <c r="AN37" i="57"/>
  <c r="AM37" i="57"/>
  <c r="AL37" i="57"/>
  <c r="AK37" i="57"/>
  <c r="AO35" i="57"/>
  <c r="AN35" i="57"/>
  <c r="AM35" i="57"/>
  <c r="AL35" i="57"/>
  <c r="AK35" i="57"/>
  <c r="AO33" i="57"/>
  <c r="AN33" i="57"/>
  <c r="AM33" i="57"/>
  <c r="AL33" i="57"/>
  <c r="AK33" i="57"/>
  <c r="AO28" i="57"/>
  <c r="AN28" i="57"/>
  <c r="AM28" i="57"/>
  <c r="AL28" i="57"/>
  <c r="AK28" i="57"/>
  <c r="AO26" i="57"/>
  <c r="AN26" i="57"/>
  <c r="AM26" i="57"/>
  <c r="AL26" i="57"/>
  <c r="AK26" i="57"/>
  <c r="AO24" i="57"/>
  <c r="AN24" i="57"/>
  <c r="AM24" i="57"/>
  <c r="AL24" i="57"/>
  <c r="AK24" i="57"/>
  <c r="AO19" i="57"/>
  <c r="AN19" i="57"/>
  <c r="AM19" i="57"/>
  <c r="AL19" i="57"/>
  <c r="AK19" i="57"/>
  <c r="AO17" i="57"/>
  <c r="AN17" i="57"/>
  <c r="AM17" i="57"/>
  <c r="AL17" i="57"/>
  <c r="AK17" i="57"/>
  <c r="AO15" i="57"/>
  <c r="AN15" i="57"/>
  <c r="AM15" i="57"/>
  <c r="AL15" i="57"/>
  <c r="AK15" i="57"/>
  <c r="AO10" i="57"/>
  <c r="AN10" i="57"/>
  <c r="AM10" i="57"/>
  <c r="AL10" i="57"/>
  <c r="AK10" i="57"/>
  <c r="AO8" i="57"/>
  <c r="AN8" i="57"/>
  <c r="AM8" i="57"/>
  <c r="AL8" i="57"/>
  <c r="AK8" i="57"/>
  <c r="AO6" i="57"/>
  <c r="AN6" i="57"/>
  <c r="AM6" i="57"/>
  <c r="AL6" i="57"/>
  <c r="AK6" i="57"/>
  <c r="AO55" i="56"/>
  <c r="AN55" i="56"/>
  <c r="AM55" i="56"/>
  <c r="AL55" i="56"/>
  <c r="AK55" i="56"/>
  <c r="AO53" i="56"/>
  <c r="AN53" i="56"/>
  <c r="AM53" i="56"/>
  <c r="AL53" i="56"/>
  <c r="AK53" i="56"/>
  <c r="AO51" i="56"/>
  <c r="AN51" i="56"/>
  <c r="AM51" i="56"/>
  <c r="AL51" i="56"/>
  <c r="AK51" i="56"/>
  <c r="AO46" i="56"/>
  <c r="AN46" i="56"/>
  <c r="AM46" i="56"/>
  <c r="AL46" i="56"/>
  <c r="AK46" i="56"/>
  <c r="AO44" i="56"/>
  <c r="AN44" i="56"/>
  <c r="AM44" i="56"/>
  <c r="AL44" i="56"/>
  <c r="AK44" i="56"/>
  <c r="AO42" i="56"/>
  <c r="AN42" i="56"/>
  <c r="AM42" i="56"/>
  <c r="AL42" i="56"/>
  <c r="AK42" i="56"/>
  <c r="AO37" i="56"/>
  <c r="AN37" i="56"/>
  <c r="AM37" i="56"/>
  <c r="AL37" i="56"/>
  <c r="AK37" i="56"/>
  <c r="AO35" i="56"/>
  <c r="AN35" i="56"/>
  <c r="AM35" i="56"/>
  <c r="AL35" i="56"/>
  <c r="AK35" i="56"/>
  <c r="AO33" i="56"/>
  <c r="AN33" i="56"/>
  <c r="AM33" i="56"/>
  <c r="AL33" i="56"/>
  <c r="AK33" i="56"/>
  <c r="AO28" i="56"/>
  <c r="AN28" i="56"/>
  <c r="AM28" i="56"/>
  <c r="AL28" i="56"/>
  <c r="AK28" i="56"/>
  <c r="AO26" i="56"/>
  <c r="AN26" i="56"/>
  <c r="AM26" i="56"/>
  <c r="AL26" i="56"/>
  <c r="AK26" i="56"/>
  <c r="AO24" i="56"/>
  <c r="AN24" i="56"/>
  <c r="AM24" i="56"/>
  <c r="AL24" i="56"/>
  <c r="AK24" i="56"/>
  <c r="AO19" i="56"/>
  <c r="AN19" i="56"/>
  <c r="AM19" i="56"/>
  <c r="AL19" i="56"/>
  <c r="AK19" i="56"/>
  <c r="AO17" i="56"/>
  <c r="AN17" i="56"/>
  <c r="AM17" i="56"/>
  <c r="AL17" i="56"/>
  <c r="AK17" i="56"/>
  <c r="AO15" i="56"/>
  <c r="AN15" i="56"/>
  <c r="AM15" i="56"/>
  <c r="AL15" i="56"/>
  <c r="AK15" i="56"/>
  <c r="AO10" i="56"/>
  <c r="AN10" i="56"/>
  <c r="AM10" i="56"/>
  <c r="AL10" i="56"/>
  <c r="AK10" i="56"/>
  <c r="AO8" i="56"/>
  <c r="AN8" i="56"/>
  <c r="AM8" i="56"/>
  <c r="AL8" i="56"/>
  <c r="AK8" i="56"/>
  <c r="AO6" i="56"/>
  <c r="AN6" i="56"/>
  <c r="AM6" i="56"/>
  <c r="AL6" i="56"/>
  <c r="AK6" i="56"/>
  <c r="AO32" i="55"/>
  <c r="AN32" i="55"/>
  <c r="AM32" i="55"/>
  <c r="AL32" i="55"/>
  <c r="AK32" i="55"/>
  <c r="AO30" i="55"/>
  <c r="AN30" i="55"/>
  <c r="AM30" i="55"/>
  <c r="AL30" i="55"/>
  <c r="AK30" i="55"/>
  <c r="AO28" i="55"/>
  <c r="AN28" i="55"/>
  <c r="AM28" i="55"/>
  <c r="AL28" i="55"/>
  <c r="AK28" i="55"/>
  <c r="AO23" i="55"/>
  <c r="AN23" i="55"/>
  <c r="AM23" i="55"/>
  <c r="AL23" i="55"/>
  <c r="AK23" i="55"/>
  <c r="AO21" i="55"/>
  <c r="AN21" i="55"/>
  <c r="AM21" i="55"/>
  <c r="AL21" i="55"/>
  <c r="AK21" i="55"/>
  <c r="AO19" i="55"/>
  <c r="AN19" i="55"/>
  <c r="AM19" i="55"/>
  <c r="AL19" i="55"/>
  <c r="AK19" i="55"/>
  <c r="AO17" i="55"/>
  <c r="AN17" i="55"/>
  <c r="AM17" i="55"/>
  <c r="AL17" i="55"/>
  <c r="AK17" i="55"/>
  <c r="AO12" i="55"/>
  <c r="AN12" i="55"/>
  <c r="AM12" i="55"/>
  <c r="AL12" i="55"/>
  <c r="AK12" i="55"/>
  <c r="AO10" i="55"/>
  <c r="AN10" i="55"/>
  <c r="AM10" i="55"/>
  <c r="AL10" i="55"/>
  <c r="AK10" i="55"/>
  <c r="AO8" i="55"/>
  <c r="AN8" i="55"/>
  <c r="AM8" i="55"/>
  <c r="AL8" i="55"/>
  <c r="AK8" i="55"/>
  <c r="AO6" i="55"/>
  <c r="AN6" i="55"/>
  <c r="AM6" i="55"/>
  <c r="AL6" i="55"/>
  <c r="AK6" i="55"/>
  <c r="AO46" i="77"/>
  <c r="AN46" i="77"/>
  <c r="AM46" i="77"/>
  <c r="AL46" i="77"/>
  <c r="AK46" i="77"/>
  <c r="AO44" i="77"/>
  <c r="AN44" i="77"/>
  <c r="AM44" i="77"/>
  <c r="AL44" i="77"/>
  <c r="AK44" i="77"/>
  <c r="AO42" i="77"/>
  <c r="AN42" i="77"/>
  <c r="AM42" i="77"/>
  <c r="AL42" i="77"/>
  <c r="AK42" i="77"/>
  <c r="AO37" i="77"/>
  <c r="AN37" i="77"/>
  <c r="AM37" i="77"/>
  <c r="AL37" i="77"/>
  <c r="AK37" i="77"/>
  <c r="AO35" i="77"/>
  <c r="AN35" i="77"/>
  <c r="AM35" i="77"/>
  <c r="AL35" i="77"/>
  <c r="AK35" i="77"/>
  <c r="AO33" i="77"/>
  <c r="AN33" i="77"/>
  <c r="AM33" i="77"/>
  <c r="AL33" i="77"/>
  <c r="AK33" i="77"/>
  <c r="AO28" i="77"/>
  <c r="AN28" i="77"/>
  <c r="AM28" i="77"/>
  <c r="AL28" i="77"/>
  <c r="AK28" i="77"/>
  <c r="AO26" i="77"/>
  <c r="AN26" i="77"/>
  <c r="AM26" i="77"/>
  <c r="AL26" i="77"/>
  <c r="AK26" i="77"/>
  <c r="AO24" i="77"/>
  <c r="AN24" i="77"/>
  <c r="AM24" i="77"/>
  <c r="AL24" i="77"/>
  <c r="AK24" i="77"/>
  <c r="AO19" i="77"/>
  <c r="AN19" i="77"/>
  <c r="AM19" i="77"/>
  <c r="AL19" i="77"/>
  <c r="AK19" i="77"/>
  <c r="AO17" i="77"/>
  <c r="AN17" i="77"/>
  <c r="AM17" i="77"/>
  <c r="AL17" i="77"/>
  <c r="AK17" i="77"/>
  <c r="AO15" i="77"/>
  <c r="AN15" i="77"/>
  <c r="AM15" i="77"/>
  <c r="AL15" i="77"/>
  <c r="AK15" i="77"/>
  <c r="AO10" i="77"/>
  <c r="AN10" i="77"/>
  <c r="AM10" i="77"/>
  <c r="AL10" i="77"/>
  <c r="AK10" i="77"/>
  <c r="AO8" i="77"/>
  <c r="AN8" i="77"/>
  <c r="AM8" i="77"/>
  <c r="AL8" i="77"/>
  <c r="AK8" i="77"/>
  <c r="AO6" i="77"/>
  <c r="AN6" i="77"/>
  <c r="AM6" i="77"/>
  <c r="AL6" i="77"/>
  <c r="AK6" i="77"/>
  <c r="AO19" i="53"/>
  <c r="AN19" i="53"/>
  <c r="AM19" i="53"/>
  <c r="AL19" i="53"/>
  <c r="AK19" i="53"/>
  <c r="AO17" i="53"/>
  <c r="AN17" i="53"/>
  <c r="AM17" i="53"/>
  <c r="AL17" i="53"/>
  <c r="AK17" i="53"/>
  <c r="AO15" i="53"/>
  <c r="AN15" i="53"/>
  <c r="AM15" i="53"/>
  <c r="AL15" i="53"/>
  <c r="AK15" i="53"/>
  <c r="AO10" i="53"/>
  <c r="AN10" i="53"/>
  <c r="AM10" i="53"/>
  <c r="AL10" i="53"/>
  <c r="AK10" i="53"/>
  <c r="AO8" i="53"/>
  <c r="AN8" i="53"/>
  <c r="AM8" i="53"/>
  <c r="AL8" i="53"/>
  <c r="AK8" i="53"/>
  <c r="AO6" i="53"/>
  <c r="AN6" i="53"/>
  <c r="AM6" i="53"/>
  <c r="AL6" i="53"/>
  <c r="AK6" i="53"/>
  <c r="AM50" i="52"/>
  <c r="AL50" i="52"/>
  <c r="AK50" i="52"/>
  <c r="AM48" i="52"/>
  <c r="AL48" i="52"/>
  <c r="AK48" i="52"/>
  <c r="AM46" i="52"/>
  <c r="AL46" i="52"/>
  <c r="AK46" i="52"/>
  <c r="AM41" i="52"/>
  <c r="AL41" i="52"/>
  <c r="AK41" i="52"/>
  <c r="AM39" i="52"/>
  <c r="AL39" i="52"/>
  <c r="AK39" i="52"/>
  <c r="AM37" i="52"/>
  <c r="AL37" i="52"/>
  <c r="AK37" i="52"/>
  <c r="AM32" i="52"/>
  <c r="AL32" i="52"/>
  <c r="AK32" i="52"/>
  <c r="AM30" i="52"/>
  <c r="AL30" i="52"/>
  <c r="AK30" i="52"/>
  <c r="AM28" i="52"/>
  <c r="AL28" i="52"/>
  <c r="AK28" i="52"/>
  <c r="AM23" i="52"/>
  <c r="AL23" i="52"/>
  <c r="AK23" i="52"/>
  <c r="AM21" i="52"/>
  <c r="AL21" i="52"/>
  <c r="AK21" i="52"/>
  <c r="AM19" i="52"/>
  <c r="AL19" i="52"/>
  <c r="AK19" i="52"/>
  <c r="AM17" i="52"/>
  <c r="AL17" i="52"/>
  <c r="AK17" i="52"/>
  <c r="AM12" i="52"/>
  <c r="AL12" i="52"/>
  <c r="AK12" i="52"/>
  <c r="AM10" i="52"/>
  <c r="AL10" i="52"/>
  <c r="AK10" i="52"/>
  <c r="AM8" i="52"/>
  <c r="AL8" i="52"/>
  <c r="AK8" i="52"/>
  <c r="AM6" i="52"/>
  <c r="AL6" i="52"/>
  <c r="AK6" i="52"/>
  <c r="AM59" i="51"/>
  <c r="AL59" i="51"/>
  <c r="AK59" i="51"/>
  <c r="AM57" i="51"/>
  <c r="AL57" i="51"/>
  <c r="AK57" i="51"/>
  <c r="AM55" i="51"/>
  <c r="AL55" i="51"/>
  <c r="AK55" i="51"/>
  <c r="AM50" i="51"/>
  <c r="AL50" i="51"/>
  <c r="AK50" i="51"/>
  <c r="AM48" i="51"/>
  <c r="AL48" i="51"/>
  <c r="AK48" i="51"/>
  <c r="AM46" i="51"/>
  <c r="AL46" i="51"/>
  <c r="AK46" i="51"/>
  <c r="AM41" i="51"/>
  <c r="AL41" i="51"/>
  <c r="AK41" i="51"/>
  <c r="AM39" i="51"/>
  <c r="AL39" i="51"/>
  <c r="AK39" i="51"/>
  <c r="AM37" i="51"/>
  <c r="AL37" i="51"/>
  <c r="AK37" i="51"/>
  <c r="AM32" i="51"/>
  <c r="AL32" i="51"/>
  <c r="AK32" i="51"/>
  <c r="AM30" i="51"/>
  <c r="AL30" i="51"/>
  <c r="AK30" i="51"/>
  <c r="AM28" i="51"/>
  <c r="AL28" i="51"/>
  <c r="AK28" i="51"/>
  <c r="AM23" i="51"/>
  <c r="AL23" i="51"/>
  <c r="AK23" i="51"/>
  <c r="AM21" i="51"/>
  <c r="AL21" i="51"/>
  <c r="AK21" i="51"/>
  <c r="AM19" i="51"/>
  <c r="AL19" i="51"/>
  <c r="AK19" i="51"/>
  <c r="AM17" i="51"/>
  <c r="AL17" i="51"/>
  <c r="AK17" i="51"/>
  <c r="AM12" i="51"/>
  <c r="AL12" i="51"/>
  <c r="AK12" i="51"/>
  <c r="AM10" i="51"/>
  <c r="AL10" i="51"/>
  <c r="AK10" i="51"/>
  <c r="AM8" i="51"/>
  <c r="AL8" i="51"/>
  <c r="AK8" i="51"/>
  <c r="AM6" i="51"/>
  <c r="AL6" i="51"/>
  <c r="AK6" i="51"/>
  <c r="AM64" i="75"/>
  <c r="AL64" i="75"/>
  <c r="AK64" i="75"/>
  <c r="AM62" i="75"/>
  <c r="AL62" i="75"/>
  <c r="AK62" i="75"/>
  <c r="AM60" i="75"/>
  <c r="AL60" i="75"/>
  <c r="AK60" i="75"/>
  <c r="AM55" i="75"/>
  <c r="AL55" i="75"/>
  <c r="AK55" i="75"/>
  <c r="AM53" i="75"/>
  <c r="AL53" i="75"/>
  <c r="AK53" i="75"/>
  <c r="AM51" i="75"/>
  <c r="AL51" i="75"/>
  <c r="AK51" i="75"/>
  <c r="AM46" i="75"/>
  <c r="AL46" i="75"/>
  <c r="AK46" i="75"/>
  <c r="AM44" i="75"/>
  <c r="AL44" i="75"/>
  <c r="AK44" i="75"/>
  <c r="AM42" i="75"/>
  <c r="AL42" i="75"/>
  <c r="AK42" i="75"/>
  <c r="AM37" i="75"/>
  <c r="AL37" i="75"/>
  <c r="AK37" i="75"/>
  <c r="AM35" i="75"/>
  <c r="AL35" i="75"/>
  <c r="AK35" i="75"/>
  <c r="AM33" i="75"/>
  <c r="AL33" i="75"/>
  <c r="AK33" i="75"/>
  <c r="AM28" i="75"/>
  <c r="AL28" i="75"/>
  <c r="AK28" i="75"/>
  <c r="AM26" i="75"/>
  <c r="AL26" i="75"/>
  <c r="AK26" i="75"/>
  <c r="AM24" i="75"/>
  <c r="AL24" i="75"/>
  <c r="AK24" i="75"/>
  <c r="AM19" i="75"/>
  <c r="AL19" i="75"/>
  <c r="AK19" i="75"/>
  <c r="AM17" i="75"/>
  <c r="AL17" i="75"/>
  <c r="AK17" i="75"/>
  <c r="AM15" i="75"/>
  <c r="AL15" i="75"/>
  <c r="AK15" i="75"/>
  <c r="AM10" i="75"/>
  <c r="AL10" i="75"/>
  <c r="AK10" i="75"/>
  <c r="AM8" i="75"/>
  <c r="AL8" i="75"/>
  <c r="AK8" i="75"/>
  <c r="AM6" i="75"/>
  <c r="AL6" i="75"/>
  <c r="AK6" i="75"/>
  <c r="Q65" i="75"/>
  <c r="N65" i="75"/>
  <c r="L65" i="75"/>
  <c r="I65" i="75"/>
  <c r="L63" i="75"/>
  <c r="J62" i="75" s="1"/>
  <c r="X62" i="75" s="1"/>
  <c r="I63" i="75"/>
  <c r="T62" i="75"/>
  <c r="T60" i="75"/>
  <c r="O60" i="75"/>
  <c r="X60" i="75" s="1"/>
  <c r="T59" i="75"/>
  <c r="O59" i="75"/>
  <c r="J59" i="75"/>
  <c r="Q56" i="75"/>
  <c r="N56" i="75"/>
  <c r="L56" i="75"/>
  <c r="I56" i="75"/>
  <c r="J55" i="75" s="1"/>
  <c r="X55" i="75" s="1"/>
  <c r="Z55" i="75" s="1"/>
  <c r="AJ55" i="75" s="1"/>
  <c r="O55" i="75"/>
  <c r="L54" i="75"/>
  <c r="I54" i="75"/>
  <c r="J53" i="75" s="1"/>
  <c r="X53" i="75" s="1"/>
  <c r="T53" i="75"/>
  <c r="T51" i="75"/>
  <c r="O51" i="75"/>
  <c r="X51" i="75"/>
  <c r="T50" i="75"/>
  <c r="O50" i="75"/>
  <c r="J50" i="75"/>
  <c r="AM41" i="73"/>
  <c r="AL41" i="73"/>
  <c r="AK41" i="73"/>
  <c r="AM39" i="73"/>
  <c r="AL39" i="73"/>
  <c r="AK39" i="73"/>
  <c r="AM37" i="73"/>
  <c r="AL37" i="73"/>
  <c r="AK37" i="73"/>
  <c r="AM32" i="73"/>
  <c r="AL32" i="73"/>
  <c r="AK32" i="73"/>
  <c r="AM30" i="73"/>
  <c r="AL30" i="73"/>
  <c r="AK30" i="73"/>
  <c r="AM28" i="73"/>
  <c r="AL28" i="73"/>
  <c r="AK28" i="73"/>
  <c r="AM23" i="73"/>
  <c r="AL23" i="73"/>
  <c r="AK23" i="73"/>
  <c r="AM21" i="73"/>
  <c r="AL21" i="73"/>
  <c r="AK21" i="73"/>
  <c r="AM19" i="73"/>
  <c r="AL19" i="73"/>
  <c r="AK19" i="73"/>
  <c r="AM17" i="73"/>
  <c r="AL17" i="73"/>
  <c r="AK17" i="73"/>
  <c r="AM12" i="73"/>
  <c r="AL12" i="73"/>
  <c r="AK12" i="73"/>
  <c r="AM10" i="73"/>
  <c r="AL10" i="73"/>
  <c r="AK10" i="73"/>
  <c r="AM8" i="73"/>
  <c r="AL8" i="73"/>
  <c r="AK8" i="73"/>
  <c r="AM6" i="73"/>
  <c r="AL6" i="73"/>
  <c r="AK6" i="73"/>
  <c r="AM39" i="71"/>
  <c r="AL39" i="71"/>
  <c r="AK39" i="71"/>
  <c r="AM37" i="71"/>
  <c r="AL37" i="71"/>
  <c r="AK37" i="71"/>
  <c r="AM35" i="71"/>
  <c r="AL35" i="71"/>
  <c r="AK35" i="71"/>
  <c r="AM30" i="71"/>
  <c r="AL30" i="71"/>
  <c r="AK30" i="71"/>
  <c r="AM28" i="71"/>
  <c r="AL28" i="71"/>
  <c r="AK28" i="71"/>
  <c r="AM26" i="71"/>
  <c r="AL26" i="71"/>
  <c r="AK26" i="71"/>
  <c r="AM21" i="71"/>
  <c r="AL21" i="71"/>
  <c r="AK21" i="71"/>
  <c r="AM19" i="71"/>
  <c r="AL19" i="71"/>
  <c r="AK19" i="71"/>
  <c r="AM17" i="71"/>
  <c r="AL17" i="71"/>
  <c r="AK17" i="71"/>
  <c r="AM12" i="71"/>
  <c r="AL12" i="71"/>
  <c r="AK12" i="71"/>
  <c r="AM10" i="71"/>
  <c r="AL10" i="71"/>
  <c r="AK10" i="71"/>
  <c r="AM8" i="71"/>
  <c r="AL8" i="71"/>
  <c r="AK8" i="71"/>
  <c r="AM6" i="71"/>
  <c r="AL6" i="71"/>
  <c r="AK6" i="71"/>
  <c r="AM46" i="47"/>
  <c r="AL46" i="47"/>
  <c r="AK46" i="47"/>
  <c r="AM44" i="47"/>
  <c r="AL44" i="47"/>
  <c r="AK44" i="47"/>
  <c r="AM42" i="47"/>
  <c r="AL42" i="47"/>
  <c r="AK42" i="47"/>
  <c r="AM37" i="47"/>
  <c r="AL37" i="47"/>
  <c r="AK37" i="47"/>
  <c r="AM35" i="47"/>
  <c r="AL35" i="47"/>
  <c r="AK35" i="47"/>
  <c r="AM33" i="47"/>
  <c r="AL33" i="47"/>
  <c r="AK33" i="47"/>
  <c r="AM28" i="47"/>
  <c r="AL28" i="47"/>
  <c r="AK28" i="47"/>
  <c r="AM26" i="47"/>
  <c r="AL26" i="47"/>
  <c r="AK26" i="47"/>
  <c r="AM24" i="47"/>
  <c r="AL24" i="47"/>
  <c r="AK24" i="47"/>
  <c r="AM19" i="47"/>
  <c r="AL19" i="47"/>
  <c r="AK19" i="47"/>
  <c r="AM17" i="47"/>
  <c r="AL17" i="47"/>
  <c r="AK17" i="47"/>
  <c r="AM15" i="47"/>
  <c r="AL15" i="47"/>
  <c r="AK15" i="47"/>
  <c r="AM10" i="47"/>
  <c r="AL10" i="47"/>
  <c r="AK10" i="47"/>
  <c r="AM8" i="47"/>
  <c r="AL8" i="47"/>
  <c r="AK8" i="47"/>
  <c r="AM6" i="47"/>
  <c r="AL6" i="47"/>
  <c r="AK6" i="47"/>
  <c r="AM39" i="70"/>
  <c r="AL39" i="70"/>
  <c r="AK39" i="70"/>
  <c r="AM37" i="70"/>
  <c r="AL37" i="70"/>
  <c r="AK37" i="70"/>
  <c r="AM35" i="70"/>
  <c r="AL35" i="70"/>
  <c r="AK35" i="70"/>
  <c r="AM30" i="70"/>
  <c r="AL30" i="70"/>
  <c r="AK30" i="70"/>
  <c r="AM28" i="70"/>
  <c r="AL28" i="70"/>
  <c r="AK28" i="70"/>
  <c r="AM26" i="70"/>
  <c r="AL26" i="70"/>
  <c r="AK26" i="70"/>
  <c r="AM21" i="70"/>
  <c r="AL21" i="70"/>
  <c r="AK21" i="70"/>
  <c r="AM19" i="70"/>
  <c r="AL19" i="70"/>
  <c r="AK19" i="70"/>
  <c r="AM17" i="70"/>
  <c r="AL17" i="70"/>
  <c r="AK17" i="70"/>
  <c r="AM12" i="70"/>
  <c r="AL12" i="70"/>
  <c r="AK12" i="70"/>
  <c r="AM10" i="70"/>
  <c r="AL10" i="70"/>
  <c r="AK10" i="70"/>
  <c r="AM8" i="70"/>
  <c r="AL8" i="70"/>
  <c r="AK8" i="70"/>
  <c r="AM6" i="70"/>
  <c r="AL6" i="70"/>
  <c r="AK6" i="70"/>
  <c r="AM50" i="69"/>
  <c r="AL50" i="69"/>
  <c r="AK50" i="69"/>
  <c r="AM48" i="69"/>
  <c r="AL48" i="69"/>
  <c r="AK48" i="69"/>
  <c r="AM46" i="69"/>
  <c r="AL46" i="69"/>
  <c r="AK46" i="69"/>
  <c r="AM41" i="69"/>
  <c r="AL41" i="69"/>
  <c r="AK41" i="69"/>
  <c r="AM39" i="69"/>
  <c r="AL39" i="69"/>
  <c r="AK39" i="69"/>
  <c r="AM37" i="69"/>
  <c r="AL37" i="69"/>
  <c r="AK37" i="69"/>
  <c r="AM32" i="69"/>
  <c r="AL32" i="69"/>
  <c r="AK32" i="69"/>
  <c r="AM30" i="69"/>
  <c r="AL30" i="69"/>
  <c r="AK30" i="69"/>
  <c r="AM28" i="69"/>
  <c r="AL28" i="69"/>
  <c r="AK28" i="69"/>
  <c r="AM23" i="69"/>
  <c r="AL23" i="69"/>
  <c r="AK23" i="69"/>
  <c r="AM21" i="69"/>
  <c r="AL21" i="69"/>
  <c r="AK21" i="69"/>
  <c r="AM19" i="69"/>
  <c r="AL19" i="69"/>
  <c r="AK19" i="69"/>
  <c r="AM17" i="69"/>
  <c r="AL17" i="69"/>
  <c r="AK17" i="69"/>
  <c r="AM12" i="69"/>
  <c r="AL12" i="69"/>
  <c r="AK12" i="69"/>
  <c r="AM10" i="69"/>
  <c r="AL10" i="69"/>
  <c r="AK10" i="69"/>
  <c r="AM8" i="69"/>
  <c r="AL8" i="69"/>
  <c r="AK8" i="69"/>
  <c r="AM6" i="69"/>
  <c r="AL6" i="69"/>
  <c r="AK6" i="69"/>
  <c r="AM23" i="68"/>
  <c r="AL23" i="68"/>
  <c r="AK23" i="68"/>
  <c r="AM21" i="68"/>
  <c r="AL21" i="68"/>
  <c r="AK21" i="68"/>
  <c r="AM19" i="68"/>
  <c r="AL19" i="68"/>
  <c r="AK19" i="68"/>
  <c r="AM17" i="68"/>
  <c r="AL17" i="68"/>
  <c r="AK17" i="68"/>
  <c r="AM12" i="68"/>
  <c r="AL12" i="68"/>
  <c r="AK12" i="68"/>
  <c r="AM10" i="68"/>
  <c r="AL10" i="68"/>
  <c r="AK10" i="68"/>
  <c r="AM8" i="68"/>
  <c r="AL8" i="68"/>
  <c r="AK8" i="68"/>
  <c r="AM6" i="68"/>
  <c r="AL6" i="68"/>
  <c r="AK6" i="68"/>
  <c r="AM32" i="43"/>
  <c r="AL32" i="43"/>
  <c r="AK32" i="43"/>
  <c r="AM30" i="43"/>
  <c r="AL30" i="43"/>
  <c r="AK30" i="43"/>
  <c r="AM28" i="43"/>
  <c r="AL28" i="43"/>
  <c r="AK28" i="43"/>
  <c r="AM23" i="43"/>
  <c r="AL23" i="43"/>
  <c r="AK23" i="43"/>
  <c r="AM21" i="43"/>
  <c r="AL21" i="43"/>
  <c r="AK21" i="43"/>
  <c r="AM19" i="43"/>
  <c r="AL19" i="43"/>
  <c r="AK19" i="43"/>
  <c r="AM17" i="43"/>
  <c r="AL17" i="43"/>
  <c r="AK17" i="43"/>
  <c r="AK8" i="43"/>
  <c r="AL8" i="43"/>
  <c r="AM8" i="43"/>
  <c r="AK10" i="43"/>
  <c r="AL10" i="43"/>
  <c r="AM10" i="43"/>
  <c r="AK12" i="43"/>
  <c r="AL12" i="43"/>
  <c r="AM12" i="43"/>
  <c r="AM6" i="43"/>
  <c r="AL6" i="43"/>
  <c r="AK6" i="43"/>
  <c r="AO57" i="93"/>
  <c r="AN57" i="93"/>
  <c r="AM57" i="93"/>
  <c r="AL57" i="93"/>
  <c r="AK57" i="93"/>
  <c r="AO55" i="93"/>
  <c r="AN55" i="93"/>
  <c r="AM55" i="93"/>
  <c r="AL55" i="93"/>
  <c r="AK55" i="93"/>
  <c r="AO53" i="93"/>
  <c r="AN53" i="93"/>
  <c r="AM53" i="93"/>
  <c r="AL53" i="93"/>
  <c r="AK53" i="93"/>
  <c r="AO48" i="93"/>
  <c r="AN48" i="93"/>
  <c r="AM48" i="93"/>
  <c r="AL48" i="93"/>
  <c r="AK48" i="93"/>
  <c r="AO46" i="93"/>
  <c r="AN46" i="93"/>
  <c r="AM46" i="93"/>
  <c r="AL46" i="93"/>
  <c r="AK46" i="93"/>
  <c r="AO44" i="93"/>
  <c r="AN44" i="93"/>
  <c r="AM44" i="93"/>
  <c r="AL44" i="93"/>
  <c r="AK44" i="93"/>
  <c r="AO39" i="93"/>
  <c r="AN39" i="93"/>
  <c r="AM39" i="93"/>
  <c r="AL39" i="93"/>
  <c r="AK39" i="93"/>
  <c r="AO37" i="93"/>
  <c r="AN37" i="93"/>
  <c r="AM37" i="93"/>
  <c r="AL37" i="93"/>
  <c r="AK37" i="93"/>
  <c r="AO35" i="93"/>
  <c r="AN35" i="93"/>
  <c r="AM35" i="93"/>
  <c r="AL35" i="93"/>
  <c r="AK35" i="93"/>
  <c r="AO30" i="93"/>
  <c r="AN30" i="93"/>
  <c r="AM30" i="93"/>
  <c r="AL30" i="93"/>
  <c r="AK30" i="93"/>
  <c r="AO28" i="93"/>
  <c r="AN28" i="93"/>
  <c r="AM28" i="93"/>
  <c r="AL28" i="93"/>
  <c r="AK28" i="93"/>
  <c r="AO26" i="93"/>
  <c r="AN26" i="93"/>
  <c r="AM26" i="93"/>
  <c r="AL26" i="93"/>
  <c r="AK26" i="93"/>
  <c r="AO21" i="93"/>
  <c r="AN21" i="93"/>
  <c r="AM21" i="93"/>
  <c r="AL21" i="93"/>
  <c r="AK21" i="93"/>
  <c r="AO19" i="93"/>
  <c r="AN19" i="93"/>
  <c r="AM19" i="93"/>
  <c r="AL19" i="93"/>
  <c r="AK19" i="93"/>
  <c r="AO17" i="93"/>
  <c r="AN17" i="93"/>
  <c r="AM17" i="93"/>
  <c r="AL17" i="93"/>
  <c r="AK17" i="93"/>
  <c r="AO12" i="93"/>
  <c r="AN12" i="93"/>
  <c r="AM12" i="93"/>
  <c r="AL12" i="93"/>
  <c r="AK12" i="93"/>
  <c r="AO10" i="93"/>
  <c r="AN10" i="93"/>
  <c r="AM10" i="93"/>
  <c r="AL10" i="93"/>
  <c r="AK10" i="93"/>
  <c r="AO8" i="93"/>
  <c r="AN8" i="93"/>
  <c r="AM8" i="93"/>
  <c r="AL8" i="93"/>
  <c r="AK8" i="93"/>
  <c r="AO6" i="93"/>
  <c r="AN6" i="93"/>
  <c r="AM6" i="93"/>
  <c r="AL6" i="93"/>
  <c r="AK6" i="93"/>
  <c r="AO75" i="86"/>
  <c r="AN75" i="86"/>
  <c r="AM75" i="86"/>
  <c r="AL75" i="86"/>
  <c r="AK75" i="86"/>
  <c r="AO73" i="86"/>
  <c r="AN73" i="86"/>
  <c r="AM73" i="86"/>
  <c r="AL73" i="86"/>
  <c r="AK73" i="86"/>
  <c r="AO71" i="86"/>
  <c r="AN71" i="86"/>
  <c r="AM71" i="86"/>
  <c r="AL71" i="86"/>
  <c r="AK71" i="86"/>
  <c r="AO66" i="86"/>
  <c r="AN66" i="86"/>
  <c r="AM66" i="86"/>
  <c r="AL66" i="86"/>
  <c r="AK66" i="86"/>
  <c r="AO64" i="86"/>
  <c r="AN64" i="86"/>
  <c r="AM64" i="86"/>
  <c r="AL64" i="86"/>
  <c r="AK64" i="86"/>
  <c r="AO62" i="86"/>
  <c r="AN62" i="86"/>
  <c r="AM62" i="86"/>
  <c r="AL62" i="86"/>
  <c r="AK62" i="86"/>
  <c r="N76" i="86"/>
  <c r="K76" i="86"/>
  <c r="L75" i="86"/>
  <c r="L73" i="86"/>
  <c r="V71" i="86"/>
  <c r="X70" i="86"/>
  <c r="U70" i="86"/>
  <c r="S70" i="86"/>
  <c r="P70" i="86"/>
  <c r="N70" i="86"/>
  <c r="K70" i="86"/>
  <c r="N67" i="86"/>
  <c r="K67" i="86"/>
  <c r="L66" i="86" s="1"/>
  <c r="Z62" i="86"/>
  <c r="X61" i="86"/>
  <c r="U61" i="86"/>
  <c r="S61" i="86"/>
  <c r="P61" i="86"/>
  <c r="N61" i="86"/>
  <c r="K61" i="86"/>
  <c r="AO55" i="86"/>
  <c r="AN55" i="86"/>
  <c r="AM55" i="86"/>
  <c r="AL55" i="86"/>
  <c r="AK55" i="86"/>
  <c r="AO53" i="86"/>
  <c r="AN53" i="86"/>
  <c r="AM53" i="86"/>
  <c r="AL53" i="86"/>
  <c r="AK53" i="86"/>
  <c r="AO51" i="86"/>
  <c r="AN51" i="86"/>
  <c r="AM51" i="86"/>
  <c r="AL51" i="86"/>
  <c r="AK51" i="86"/>
  <c r="AO46" i="86"/>
  <c r="AN46" i="86"/>
  <c r="AM46" i="86"/>
  <c r="AL46" i="86"/>
  <c r="AK46" i="86"/>
  <c r="AO44" i="86"/>
  <c r="AN44" i="86"/>
  <c r="AM44" i="86"/>
  <c r="AL44" i="86"/>
  <c r="AK44" i="86"/>
  <c r="AO42" i="86"/>
  <c r="AN42" i="86"/>
  <c r="AM42" i="86"/>
  <c r="AL42" i="86"/>
  <c r="AK42" i="86"/>
  <c r="AO37" i="86"/>
  <c r="AN37" i="86"/>
  <c r="AM37" i="86"/>
  <c r="AL37" i="86"/>
  <c r="AK37" i="86"/>
  <c r="AO35" i="86"/>
  <c r="AN35" i="86"/>
  <c r="AM35" i="86"/>
  <c r="AL35" i="86"/>
  <c r="AK35" i="86"/>
  <c r="AO33" i="86"/>
  <c r="AN33" i="86"/>
  <c r="AM33" i="86"/>
  <c r="AL33" i="86"/>
  <c r="AK33" i="86"/>
  <c r="AO28" i="86"/>
  <c r="AN28" i="86"/>
  <c r="AM28" i="86"/>
  <c r="AL28" i="86"/>
  <c r="AK28" i="86"/>
  <c r="AO26" i="86"/>
  <c r="AN26" i="86"/>
  <c r="AM26" i="86"/>
  <c r="AL26" i="86"/>
  <c r="AK26" i="86"/>
  <c r="AO24" i="86"/>
  <c r="AN24" i="86"/>
  <c r="AM24" i="86"/>
  <c r="AL24" i="86"/>
  <c r="AK24" i="86"/>
  <c r="AO19" i="86"/>
  <c r="AN19" i="86"/>
  <c r="AM19" i="86"/>
  <c r="AL19" i="86"/>
  <c r="AK19" i="86"/>
  <c r="AO17" i="86"/>
  <c r="AN17" i="86"/>
  <c r="AM17" i="86"/>
  <c r="AL17" i="86"/>
  <c r="AK17" i="86"/>
  <c r="AO15" i="86"/>
  <c r="AN15" i="86"/>
  <c r="AM15" i="86"/>
  <c r="AL15" i="86"/>
  <c r="AK15" i="86"/>
  <c r="AO10" i="86"/>
  <c r="AN10" i="86"/>
  <c r="AM10" i="86"/>
  <c r="AL10" i="86"/>
  <c r="AK10" i="86"/>
  <c r="AO8" i="86"/>
  <c r="AN8" i="86"/>
  <c r="AM8" i="86"/>
  <c r="AL8" i="86"/>
  <c r="AK8" i="86"/>
  <c r="AO6" i="86"/>
  <c r="AN6" i="86"/>
  <c r="AM6" i="86"/>
  <c r="AL6" i="86"/>
  <c r="AK6" i="86"/>
  <c r="AO121" i="64"/>
  <c r="AN121" i="64"/>
  <c r="AM121" i="64"/>
  <c r="AL121" i="64"/>
  <c r="AK121" i="64"/>
  <c r="AO119" i="64"/>
  <c r="AN119" i="64"/>
  <c r="AM119" i="64"/>
  <c r="AL119" i="64"/>
  <c r="AK119" i="64"/>
  <c r="AO117" i="64"/>
  <c r="AN117" i="64"/>
  <c r="AM117" i="64"/>
  <c r="AL117" i="64"/>
  <c r="AK117" i="64"/>
  <c r="AO112" i="64"/>
  <c r="AN112" i="64"/>
  <c r="AM112" i="64"/>
  <c r="AL112" i="64"/>
  <c r="AK112" i="64"/>
  <c r="AO110" i="64"/>
  <c r="AN110" i="64"/>
  <c r="AM110" i="64"/>
  <c r="AL110" i="64"/>
  <c r="AK110" i="64"/>
  <c r="AO108" i="64"/>
  <c r="AN108" i="64"/>
  <c r="AM108" i="64"/>
  <c r="AL108" i="64"/>
  <c r="AK108" i="64"/>
  <c r="AO103" i="64"/>
  <c r="AN103" i="64"/>
  <c r="AM103" i="64"/>
  <c r="AL103" i="64"/>
  <c r="AK103" i="64"/>
  <c r="AO101" i="64"/>
  <c r="AN101" i="64"/>
  <c r="AM101" i="64"/>
  <c r="AL101" i="64"/>
  <c r="AK101" i="64"/>
  <c r="AO99" i="64"/>
  <c r="AN99" i="64"/>
  <c r="AM99" i="64"/>
  <c r="AL99" i="64"/>
  <c r="AK99" i="64"/>
  <c r="AO94" i="64"/>
  <c r="AN94" i="64"/>
  <c r="AM94" i="64"/>
  <c r="AL94" i="64"/>
  <c r="AK94" i="64"/>
  <c r="AO92" i="64"/>
  <c r="AN92" i="64"/>
  <c r="AM92" i="64"/>
  <c r="AL92" i="64"/>
  <c r="AK92" i="64"/>
  <c r="AO90" i="64"/>
  <c r="AN90" i="64"/>
  <c r="AM90" i="64"/>
  <c r="AL90" i="64"/>
  <c r="AK90" i="64"/>
  <c r="AO85" i="64"/>
  <c r="AN85" i="64"/>
  <c r="AM85" i="64"/>
  <c r="AL85" i="64"/>
  <c r="AK85" i="64"/>
  <c r="AO83" i="64"/>
  <c r="AN83" i="64"/>
  <c r="AM83" i="64"/>
  <c r="AL83" i="64"/>
  <c r="AK83" i="64"/>
  <c r="AO81" i="64"/>
  <c r="AN81" i="64"/>
  <c r="AM81" i="64"/>
  <c r="AL81" i="64"/>
  <c r="AK81" i="64"/>
  <c r="AO76" i="64"/>
  <c r="AN76" i="64"/>
  <c r="AM76" i="64"/>
  <c r="AL76" i="64"/>
  <c r="AK76" i="64"/>
  <c r="AO74" i="64"/>
  <c r="AN74" i="64"/>
  <c r="AM74" i="64"/>
  <c r="AL74" i="64"/>
  <c r="AK74" i="64"/>
  <c r="AO72" i="64"/>
  <c r="AN72" i="64"/>
  <c r="AM72" i="64"/>
  <c r="AL72" i="64"/>
  <c r="AK72" i="64"/>
  <c r="AO64" i="64"/>
  <c r="AN64" i="64"/>
  <c r="AM64" i="64"/>
  <c r="AL64" i="64"/>
  <c r="AK64" i="64"/>
  <c r="AO62" i="64"/>
  <c r="AN62" i="64"/>
  <c r="AM62" i="64"/>
  <c r="AL62" i="64"/>
  <c r="AK62" i="64"/>
  <c r="AO60" i="64"/>
  <c r="AN60" i="64"/>
  <c r="AM60" i="64"/>
  <c r="AL60" i="64"/>
  <c r="AK60" i="64"/>
  <c r="AO55" i="64"/>
  <c r="AN55" i="64"/>
  <c r="AM55" i="64"/>
  <c r="AL55" i="64"/>
  <c r="AK55" i="64"/>
  <c r="AO53" i="64"/>
  <c r="AN53" i="64"/>
  <c r="AM53" i="64"/>
  <c r="AL53" i="64"/>
  <c r="AK53" i="64"/>
  <c r="AO51" i="64"/>
  <c r="AN51" i="64"/>
  <c r="AM51" i="64"/>
  <c r="AL51" i="64"/>
  <c r="AK51" i="64"/>
  <c r="AO46" i="64"/>
  <c r="AN46" i="64"/>
  <c r="AM46" i="64"/>
  <c r="AL46" i="64"/>
  <c r="AK46" i="64"/>
  <c r="AO44" i="64"/>
  <c r="AN44" i="64"/>
  <c r="AM44" i="64"/>
  <c r="AL44" i="64"/>
  <c r="AK44" i="64"/>
  <c r="AO42" i="64"/>
  <c r="AN42" i="64"/>
  <c r="AM42" i="64"/>
  <c r="AL42" i="64"/>
  <c r="AK42" i="64"/>
  <c r="AO37" i="64"/>
  <c r="AN37" i="64"/>
  <c r="AM37" i="64"/>
  <c r="AL37" i="64"/>
  <c r="AK37" i="64"/>
  <c r="AO35" i="64"/>
  <c r="AN35" i="64"/>
  <c r="AM35" i="64"/>
  <c r="AL35" i="64"/>
  <c r="AK35" i="64"/>
  <c r="AO33" i="64"/>
  <c r="AN33" i="64"/>
  <c r="AM33" i="64"/>
  <c r="AL33" i="64"/>
  <c r="AK33" i="64"/>
  <c r="AO28" i="64"/>
  <c r="AN28" i="64"/>
  <c r="AM28" i="64"/>
  <c r="AL28" i="64"/>
  <c r="AK28" i="64"/>
  <c r="AO26" i="64"/>
  <c r="AN26" i="64"/>
  <c r="AM26" i="64"/>
  <c r="AL26" i="64"/>
  <c r="AK26" i="64"/>
  <c r="AO24" i="64"/>
  <c r="AN24" i="64"/>
  <c r="AM24" i="64"/>
  <c r="AL24" i="64"/>
  <c r="AK24" i="64"/>
  <c r="AO19" i="64"/>
  <c r="AN19" i="64"/>
  <c r="AM19" i="64"/>
  <c r="AL19" i="64"/>
  <c r="AK19" i="64"/>
  <c r="AO17" i="64"/>
  <c r="AN17" i="64"/>
  <c r="AM17" i="64"/>
  <c r="AL17" i="64"/>
  <c r="AK17" i="64"/>
  <c r="AO15" i="64"/>
  <c r="AN15" i="64"/>
  <c r="AM15" i="64"/>
  <c r="AL15" i="64"/>
  <c r="AK15" i="64"/>
  <c r="AK6" i="64"/>
  <c r="AL6" i="64"/>
  <c r="AM6" i="64"/>
  <c r="AN6" i="64"/>
  <c r="AO6" i="64"/>
  <c r="AK8" i="64"/>
  <c r="AL8" i="64"/>
  <c r="AM8" i="64"/>
  <c r="AN8" i="64"/>
  <c r="AO8" i="64"/>
  <c r="AK10" i="64"/>
  <c r="AL10" i="64"/>
  <c r="AM10" i="64"/>
  <c r="AN10" i="64"/>
  <c r="AO10" i="64"/>
  <c r="S122" i="64"/>
  <c r="P122" i="64"/>
  <c r="Q121" i="64" s="1"/>
  <c r="N122" i="64"/>
  <c r="L121" i="64" s="1"/>
  <c r="K122" i="64"/>
  <c r="N120" i="64"/>
  <c r="K120" i="64"/>
  <c r="L119" i="64" s="1"/>
  <c r="V119" i="64"/>
  <c r="V117" i="64"/>
  <c r="Q117" i="64"/>
  <c r="X116" i="64"/>
  <c r="U116" i="64"/>
  <c r="S116" i="64"/>
  <c r="P116" i="64"/>
  <c r="N116" i="64"/>
  <c r="K116" i="64"/>
  <c r="S113" i="64"/>
  <c r="P113" i="64"/>
  <c r="Q112" i="64" s="1"/>
  <c r="N113" i="64"/>
  <c r="L112" i="64" s="1"/>
  <c r="Z112" i="64" s="1"/>
  <c r="K113" i="64"/>
  <c r="N111" i="64"/>
  <c r="K111" i="64"/>
  <c r="L110" i="64" s="1"/>
  <c r="V110" i="64"/>
  <c r="V108" i="64"/>
  <c r="Q108" i="64"/>
  <c r="X107" i="64"/>
  <c r="U107" i="64"/>
  <c r="S107" i="64"/>
  <c r="P107" i="64"/>
  <c r="N107" i="64"/>
  <c r="K107" i="64"/>
  <c r="S104" i="64"/>
  <c r="P104" i="64"/>
  <c r="Q103" i="64" s="1"/>
  <c r="N104" i="64"/>
  <c r="K104" i="64"/>
  <c r="L103" i="64" s="1"/>
  <c r="N102" i="64"/>
  <c r="K102" i="64"/>
  <c r="L101" i="64" s="1"/>
  <c r="V101" i="64"/>
  <c r="V99" i="64"/>
  <c r="Q99" i="64"/>
  <c r="Z99" i="64" s="1"/>
  <c r="X98" i="64"/>
  <c r="U98" i="64"/>
  <c r="S98" i="64"/>
  <c r="P98" i="64"/>
  <c r="N98" i="64"/>
  <c r="K98" i="64"/>
  <c r="S95" i="64"/>
  <c r="P95" i="64"/>
  <c r="Q94" i="64" s="1"/>
  <c r="N95" i="64"/>
  <c r="K95" i="64"/>
  <c r="L94" i="64" s="1"/>
  <c r="N93" i="64"/>
  <c r="L92" i="64" s="1"/>
  <c r="Z92" i="64" s="1"/>
  <c r="K93" i="64"/>
  <c r="V92" i="64"/>
  <c r="V90" i="64"/>
  <c r="Q90" i="64"/>
  <c r="Z90" i="64" s="1"/>
  <c r="X89" i="64"/>
  <c r="U89" i="64"/>
  <c r="S89" i="64"/>
  <c r="P89" i="64"/>
  <c r="N89" i="64"/>
  <c r="K89" i="64"/>
  <c r="S86" i="64"/>
  <c r="P86" i="64"/>
  <c r="N86" i="64"/>
  <c r="K86" i="64"/>
  <c r="L85" i="64" s="1"/>
  <c r="N84" i="64"/>
  <c r="K84" i="64"/>
  <c r="V83" i="64"/>
  <c r="V81" i="64"/>
  <c r="Q81" i="64"/>
  <c r="Z81" i="64" s="1"/>
  <c r="X80" i="64"/>
  <c r="U80" i="64"/>
  <c r="S80" i="64"/>
  <c r="P80" i="64"/>
  <c r="N80" i="64"/>
  <c r="K80" i="64"/>
  <c r="S77" i="64"/>
  <c r="P77" i="64"/>
  <c r="Q76" i="64" s="1"/>
  <c r="N77" i="64"/>
  <c r="K77" i="64"/>
  <c r="L76" i="64" s="1"/>
  <c r="N75" i="64"/>
  <c r="K75" i="64"/>
  <c r="V74" i="64"/>
  <c r="V72" i="64"/>
  <c r="Q72" i="64"/>
  <c r="X71" i="64"/>
  <c r="U71" i="64"/>
  <c r="S71" i="64"/>
  <c r="P71" i="64"/>
  <c r="N71" i="64"/>
  <c r="K71" i="64"/>
  <c r="AO80" i="84"/>
  <c r="AN80" i="84"/>
  <c r="AM80" i="84"/>
  <c r="AL80" i="84"/>
  <c r="AK80" i="84"/>
  <c r="AO78" i="84"/>
  <c r="AN78" i="84"/>
  <c r="AM78" i="84"/>
  <c r="AL78" i="84"/>
  <c r="AK78" i="84"/>
  <c r="AO76" i="84"/>
  <c r="AN76" i="84"/>
  <c r="AM76" i="84"/>
  <c r="AL76" i="84"/>
  <c r="AK76" i="84"/>
  <c r="AO74" i="84"/>
  <c r="AN74" i="84"/>
  <c r="AM74" i="84"/>
  <c r="AL74" i="84"/>
  <c r="AK74" i="84"/>
  <c r="AO69" i="84"/>
  <c r="AN69" i="84"/>
  <c r="AM69" i="84"/>
  <c r="AL69" i="84"/>
  <c r="AK69" i="84"/>
  <c r="AO67" i="84"/>
  <c r="AN67" i="84"/>
  <c r="AM67" i="84"/>
  <c r="AL67" i="84"/>
  <c r="AK67" i="84"/>
  <c r="AO65" i="84"/>
  <c r="AN65" i="84"/>
  <c r="AM65" i="84"/>
  <c r="AL65" i="84"/>
  <c r="AK65" i="84"/>
  <c r="AO63" i="84"/>
  <c r="AN63" i="84"/>
  <c r="AM63" i="84"/>
  <c r="AL63" i="84"/>
  <c r="AK63" i="84"/>
  <c r="AO11" i="84"/>
  <c r="AN11" i="84"/>
  <c r="AM11" i="84"/>
  <c r="AL11" i="84"/>
  <c r="AK11" i="84"/>
  <c r="AO9" i="84"/>
  <c r="AN9" i="84"/>
  <c r="AM9" i="84"/>
  <c r="AL9" i="84"/>
  <c r="AK9" i="84"/>
  <c r="AO7" i="84"/>
  <c r="AN7" i="84"/>
  <c r="AM7" i="84"/>
  <c r="AL7" i="84"/>
  <c r="AK7" i="84"/>
  <c r="AO20" i="84"/>
  <c r="AN20" i="84"/>
  <c r="AM20" i="84"/>
  <c r="AL20" i="84"/>
  <c r="AK20" i="84"/>
  <c r="AO18" i="84"/>
  <c r="AN18" i="84"/>
  <c r="AM18" i="84"/>
  <c r="AL18" i="84"/>
  <c r="AK18" i="84"/>
  <c r="AO16" i="84"/>
  <c r="AN16" i="84"/>
  <c r="AM16" i="84"/>
  <c r="AL16" i="84"/>
  <c r="AK16" i="84"/>
  <c r="AO29" i="84"/>
  <c r="AN29" i="84"/>
  <c r="AM29" i="84"/>
  <c r="AL29" i="84"/>
  <c r="AK29" i="84"/>
  <c r="AO27" i="84"/>
  <c r="AN27" i="84"/>
  <c r="AM27" i="84"/>
  <c r="AL27" i="84"/>
  <c r="AK27" i="84"/>
  <c r="AO25" i="84"/>
  <c r="AN25" i="84"/>
  <c r="AM25" i="84"/>
  <c r="AL25" i="84"/>
  <c r="AK25" i="84"/>
  <c r="AO38" i="84"/>
  <c r="AN38" i="84"/>
  <c r="AM38" i="84"/>
  <c r="AL38" i="84"/>
  <c r="AK38" i="84"/>
  <c r="AO36" i="84"/>
  <c r="AN36" i="84"/>
  <c r="AM36" i="84"/>
  <c r="AL36" i="84"/>
  <c r="AK36" i="84"/>
  <c r="AO34" i="84"/>
  <c r="AN34" i="84"/>
  <c r="AM34" i="84"/>
  <c r="AL34" i="84"/>
  <c r="AK34" i="84"/>
  <c r="AO47" i="84"/>
  <c r="AN47" i="84"/>
  <c r="AM47" i="84"/>
  <c r="AL47" i="84"/>
  <c r="AK47" i="84"/>
  <c r="AO45" i="84"/>
  <c r="AN45" i="84"/>
  <c r="AM45" i="84"/>
  <c r="AL45" i="84"/>
  <c r="AK45" i="84"/>
  <c r="AO43" i="84"/>
  <c r="AN43" i="84"/>
  <c r="AM43" i="84"/>
  <c r="AL43" i="84"/>
  <c r="AK43" i="84"/>
  <c r="AO56" i="84"/>
  <c r="AN56" i="84"/>
  <c r="AM56" i="84"/>
  <c r="AL56" i="84"/>
  <c r="AK56" i="84"/>
  <c r="AO54" i="84"/>
  <c r="AN54" i="84"/>
  <c r="AM54" i="84"/>
  <c r="AL54" i="84"/>
  <c r="AK54" i="84"/>
  <c r="AO52" i="84"/>
  <c r="AN52" i="84"/>
  <c r="AM52" i="84"/>
  <c r="AL52" i="84"/>
  <c r="AK52" i="84"/>
  <c r="X81" i="84"/>
  <c r="U81" i="84"/>
  <c r="V80" i="84" s="1"/>
  <c r="S81" i="84"/>
  <c r="P81" i="84"/>
  <c r="Q80" i="84"/>
  <c r="N81" i="84"/>
  <c r="K81" i="84"/>
  <c r="S79" i="84"/>
  <c r="P79" i="84"/>
  <c r="N79" i="84"/>
  <c r="L78" i="84" s="1"/>
  <c r="AE78" i="84" s="1"/>
  <c r="K79" i="84"/>
  <c r="AA78" i="84"/>
  <c r="Q78" i="84"/>
  <c r="N77" i="84"/>
  <c r="K77" i="84"/>
  <c r="AA76" i="84"/>
  <c r="V76" i="84"/>
  <c r="AA74" i="84"/>
  <c r="V74" i="84"/>
  <c r="Q74" i="84"/>
  <c r="AC73" i="84"/>
  <c r="Z73" i="84"/>
  <c r="X73" i="84"/>
  <c r="U73" i="84"/>
  <c r="S73" i="84"/>
  <c r="P73" i="84"/>
  <c r="N73" i="84"/>
  <c r="K73" i="84"/>
  <c r="X70" i="84"/>
  <c r="U70" i="84"/>
  <c r="S70" i="84"/>
  <c r="P70" i="84"/>
  <c r="Q69" i="84" s="1"/>
  <c r="N70" i="84"/>
  <c r="K70" i="84"/>
  <c r="L69" i="84" s="1"/>
  <c r="S68" i="84"/>
  <c r="Q67" i="84" s="1"/>
  <c r="P68" i="84"/>
  <c r="N68" i="84"/>
  <c r="K68" i="84"/>
  <c r="L67" i="84" s="1"/>
  <c r="AA67" i="84"/>
  <c r="N66" i="84"/>
  <c r="K66" i="84"/>
  <c r="L65" i="84" s="1"/>
  <c r="AA65" i="84"/>
  <c r="V65" i="84"/>
  <c r="AA63" i="84"/>
  <c r="V63" i="84"/>
  <c r="Q63" i="84"/>
  <c r="AC62" i="84"/>
  <c r="Z62" i="84"/>
  <c r="X62" i="84"/>
  <c r="U62" i="84"/>
  <c r="S62" i="84"/>
  <c r="P62" i="84"/>
  <c r="N62" i="84"/>
  <c r="K62" i="84"/>
  <c r="AO66" i="8"/>
  <c r="AN66" i="8"/>
  <c r="AM66" i="8"/>
  <c r="AL66" i="8"/>
  <c r="AK66" i="8"/>
  <c r="AO64" i="8"/>
  <c r="AN64" i="8"/>
  <c r="AM64" i="8"/>
  <c r="AL64" i="8"/>
  <c r="AK64" i="8"/>
  <c r="AO62" i="8"/>
  <c r="AN62" i="8"/>
  <c r="AM62" i="8"/>
  <c r="AL62" i="8"/>
  <c r="AK62" i="8"/>
  <c r="AO57" i="8"/>
  <c r="AN57" i="8"/>
  <c r="AM57" i="8"/>
  <c r="AL57" i="8"/>
  <c r="AK57" i="8"/>
  <c r="AO55" i="8"/>
  <c r="AN55" i="8"/>
  <c r="AM55" i="8"/>
  <c r="AL55" i="8"/>
  <c r="AK55" i="8"/>
  <c r="AO53" i="8"/>
  <c r="AN53" i="8"/>
  <c r="AM53" i="8"/>
  <c r="AL53" i="8"/>
  <c r="AK53" i="8"/>
  <c r="AO48" i="8"/>
  <c r="AN48" i="8"/>
  <c r="AM48" i="8"/>
  <c r="AL48" i="8"/>
  <c r="AK48" i="8"/>
  <c r="AO46" i="8"/>
  <c r="AN46" i="8"/>
  <c r="AM46" i="8"/>
  <c r="AL46" i="8"/>
  <c r="AK46" i="8"/>
  <c r="AO44" i="8"/>
  <c r="AN44" i="8"/>
  <c r="AM44" i="8"/>
  <c r="AL44" i="8"/>
  <c r="AK44" i="8"/>
  <c r="AO39" i="8"/>
  <c r="AN39" i="8"/>
  <c r="AM39" i="8"/>
  <c r="AL39" i="8"/>
  <c r="AK39" i="8"/>
  <c r="AO37" i="8"/>
  <c r="AN37" i="8"/>
  <c r="AM37" i="8"/>
  <c r="AL37" i="8"/>
  <c r="AK37" i="8"/>
  <c r="AO35" i="8"/>
  <c r="AN35" i="8"/>
  <c r="AM35" i="8"/>
  <c r="AL35" i="8"/>
  <c r="AK35" i="8"/>
  <c r="AO30" i="8"/>
  <c r="AN30" i="8"/>
  <c r="AM30" i="8"/>
  <c r="AL30" i="8"/>
  <c r="AK30" i="8"/>
  <c r="AO28" i="8"/>
  <c r="AN28" i="8"/>
  <c r="AM28" i="8"/>
  <c r="AL28" i="8"/>
  <c r="AK28" i="8"/>
  <c r="AO26" i="8"/>
  <c r="AN26" i="8"/>
  <c r="AM26" i="8"/>
  <c r="AL26" i="8"/>
  <c r="AK26" i="8"/>
  <c r="AO21" i="8"/>
  <c r="AN21" i="8"/>
  <c r="AM21" i="8"/>
  <c r="AL21" i="8"/>
  <c r="AK21" i="8"/>
  <c r="AO19" i="8"/>
  <c r="AN19" i="8"/>
  <c r="AM19" i="8"/>
  <c r="AL19" i="8"/>
  <c r="AK19" i="8"/>
  <c r="AO17" i="8"/>
  <c r="AN17" i="8"/>
  <c r="AM17" i="8"/>
  <c r="AL17" i="8"/>
  <c r="AK17" i="8"/>
  <c r="AO12" i="8"/>
  <c r="AO10" i="8"/>
  <c r="AO6" i="8"/>
  <c r="AO8" i="8"/>
  <c r="AK8" i="8"/>
  <c r="AL8" i="8"/>
  <c r="AM8" i="8"/>
  <c r="AN8" i="8"/>
  <c r="AK10" i="8"/>
  <c r="AL10" i="8"/>
  <c r="AM10" i="8"/>
  <c r="AN10" i="8"/>
  <c r="AK12" i="8"/>
  <c r="AL12" i="8"/>
  <c r="AM12" i="8"/>
  <c r="AN12" i="8"/>
  <c r="AN6" i="8"/>
  <c r="AM6" i="8"/>
  <c r="AL6" i="8"/>
  <c r="AK6" i="8"/>
  <c r="AM45" i="39"/>
  <c r="AL45" i="39"/>
  <c r="AM43" i="39"/>
  <c r="AL43" i="39"/>
  <c r="AM41" i="39"/>
  <c r="AL41" i="39"/>
  <c r="AM39" i="39"/>
  <c r="AL39" i="39"/>
  <c r="AM34" i="39"/>
  <c r="AL34" i="39"/>
  <c r="AM32" i="39"/>
  <c r="AL32" i="39"/>
  <c r="AM30" i="39"/>
  <c r="AL30" i="39"/>
  <c r="AM28" i="39"/>
  <c r="AL28" i="39"/>
  <c r="AM23" i="39"/>
  <c r="AL23" i="39"/>
  <c r="AM21" i="39"/>
  <c r="AL21" i="39"/>
  <c r="AM19" i="39"/>
  <c r="AL19" i="39"/>
  <c r="AM17" i="39"/>
  <c r="AL17" i="39"/>
  <c r="AL8" i="39"/>
  <c r="AM8" i="39"/>
  <c r="AL10" i="39"/>
  <c r="AM10" i="39"/>
  <c r="AL12" i="39"/>
  <c r="AM12" i="39"/>
  <c r="AM6" i="39"/>
  <c r="AL6" i="39"/>
  <c r="AY44" i="38"/>
  <c r="AX44" i="38"/>
  <c r="AY42" i="38"/>
  <c r="AX42" i="38"/>
  <c r="AY40" i="38"/>
  <c r="AX40" i="38"/>
  <c r="AY38" i="38"/>
  <c r="AX38" i="38"/>
  <c r="AX29" i="38"/>
  <c r="AY29" i="38"/>
  <c r="AX31" i="38"/>
  <c r="AY31" i="38"/>
  <c r="AX33" i="38"/>
  <c r="AY33" i="38"/>
  <c r="AY27" i="38"/>
  <c r="AX27" i="38"/>
  <c r="L17" i="38"/>
  <c r="H17" i="38"/>
  <c r="J16" i="38" s="1"/>
  <c r="R17" i="38"/>
  <c r="N17" i="38"/>
  <c r="P16" i="38" s="1"/>
  <c r="L15" i="38"/>
  <c r="H15" i="38"/>
  <c r="J14" i="38" s="1"/>
  <c r="X17" i="38"/>
  <c r="T17" i="38"/>
  <c r="V16" i="38" s="1"/>
  <c r="R15" i="38"/>
  <c r="N15" i="38"/>
  <c r="P14" i="38" s="1"/>
  <c r="L13" i="38"/>
  <c r="J12" i="38" s="1"/>
  <c r="H13" i="38"/>
  <c r="AJ17" i="38"/>
  <c r="AF17" i="38"/>
  <c r="AD15" i="38"/>
  <c r="Z15" i="38"/>
  <c r="AB14" i="38"/>
  <c r="X13" i="38"/>
  <c r="T13" i="38"/>
  <c r="I5" i="38"/>
  <c r="O5" i="38"/>
  <c r="U5" i="38"/>
  <c r="AA5" i="38"/>
  <c r="AG5" i="38"/>
  <c r="AM5" i="38"/>
  <c r="P6" i="38"/>
  <c r="V6" i="38"/>
  <c r="AB6" i="38"/>
  <c r="AH6" i="38"/>
  <c r="AN6" i="38"/>
  <c r="V8" i="38"/>
  <c r="AB8" i="38"/>
  <c r="AH8" i="38"/>
  <c r="AN8" i="38"/>
  <c r="H9" i="38"/>
  <c r="J8" i="38" s="1"/>
  <c r="L9" i="38"/>
  <c r="AB10" i="38"/>
  <c r="AH10" i="38"/>
  <c r="AN10" i="38"/>
  <c r="H11" i="38"/>
  <c r="J10" i="38" s="1"/>
  <c r="L11" i="38"/>
  <c r="N11" i="38"/>
  <c r="R11" i="38"/>
  <c r="P10" i="38" s="1"/>
  <c r="AH12" i="38"/>
  <c r="AN12" i="38"/>
  <c r="N13" i="38"/>
  <c r="P12" i="38" s="1"/>
  <c r="R13" i="38"/>
  <c r="AN14" i="38"/>
  <c r="I26" i="38"/>
  <c r="O26" i="38"/>
  <c r="U26" i="38"/>
  <c r="AA26" i="38"/>
  <c r="P27" i="38"/>
  <c r="V27" i="38"/>
  <c r="AB27" i="38"/>
  <c r="V29" i="38"/>
  <c r="AB29" i="38"/>
  <c r="H30" i="38"/>
  <c r="L30" i="38"/>
  <c r="AB31" i="38"/>
  <c r="H32" i="38"/>
  <c r="J31" i="38" s="1"/>
  <c r="L32" i="38"/>
  <c r="N32" i="38"/>
  <c r="R32" i="38"/>
  <c r="H34" i="38"/>
  <c r="L34" i="38"/>
  <c r="N34" i="38"/>
  <c r="P33" i="38" s="1"/>
  <c r="R34" i="38"/>
  <c r="T34" i="38"/>
  <c r="V33" i="38" s="1"/>
  <c r="X34" i="38"/>
  <c r="I37" i="38"/>
  <c r="O37" i="38"/>
  <c r="U37" i="38"/>
  <c r="AA37" i="38"/>
  <c r="P38" i="38"/>
  <c r="V38" i="38"/>
  <c r="V40" i="38"/>
  <c r="AB40" i="38"/>
  <c r="H41" i="38"/>
  <c r="L41" i="38"/>
  <c r="J40" i="38" s="1"/>
  <c r="AF40" i="38" s="1"/>
  <c r="AB42" i="38"/>
  <c r="H43" i="38"/>
  <c r="J42" i="38" s="1"/>
  <c r="L43" i="38"/>
  <c r="N43" i="38"/>
  <c r="P42" i="38" s="1"/>
  <c r="R43" i="38"/>
  <c r="H45" i="38"/>
  <c r="J44" i="38" s="1"/>
  <c r="L45" i="38"/>
  <c r="N45" i="38"/>
  <c r="P44" i="38" s="1"/>
  <c r="R45" i="38"/>
  <c r="T45" i="38"/>
  <c r="V44" i="38" s="1"/>
  <c r="X45" i="38"/>
  <c r="I5" i="39"/>
  <c r="O5" i="39"/>
  <c r="U5" i="39"/>
  <c r="AA5" i="39"/>
  <c r="P6" i="39"/>
  <c r="V6" i="39"/>
  <c r="AB6" i="39"/>
  <c r="J8" i="39"/>
  <c r="V8" i="39"/>
  <c r="AB8" i="39"/>
  <c r="H9" i="39"/>
  <c r="L9" i="39"/>
  <c r="AB10" i="39"/>
  <c r="H11" i="39"/>
  <c r="J10" i="39" s="1"/>
  <c r="L11" i="39"/>
  <c r="N11" i="39"/>
  <c r="P10" i="39" s="1"/>
  <c r="R11" i="39"/>
  <c r="H13" i="39"/>
  <c r="L13" i="39"/>
  <c r="N13" i="39"/>
  <c r="P12" i="39" s="1"/>
  <c r="R13" i="39"/>
  <c r="T13" i="39"/>
  <c r="V12" i="39" s="1"/>
  <c r="X13" i="39"/>
  <c r="I16" i="39"/>
  <c r="O16" i="39"/>
  <c r="U16" i="39"/>
  <c r="AA16" i="39"/>
  <c r="P17" i="39"/>
  <c r="V17" i="39"/>
  <c r="AB17" i="39"/>
  <c r="V19" i="39"/>
  <c r="AB19" i="39"/>
  <c r="H20" i="39"/>
  <c r="L20" i="39"/>
  <c r="AB21" i="39"/>
  <c r="H22" i="39"/>
  <c r="L22" i="39"/>
  <c r="J21" i="39" s="1"/>
  <c r="N22" i="39"/>
  <c r="P21" i="39" s="1"/>
  <c r="R22" i="39"/>
  <c r="H24" i="39"/>
  <c r="J23" i="39" s="1"/>
  <c r="L24" i="39"/>
  <c r="N24" i="39"/>
  <c r="P23" i="39" s="1"/>
  <c r="AF23" i="39" s="1"/>
  <c r="R24" i="39"/>
  <c r="T24" i="39"/>
  <c r="V23" i="39" s="1"/>
  <c r="X24" i="39"/>
  <c r="I27" i="39"/>
  <c r="O27" i="39"/>
  <c r="U27" i="39"/>
  <c r="AA27" i="39"/>
  <c r="P28" i="39"/>
  <c r="V28" i="39"/>
  <c r="AB28" i="39"/>
  <c r="V30" i="39"/>
  <c r="AB30" i="39"/>
  <c r="H31" i="39"/>
  <c r="J30" i="39" s="1"/>
  <c r="L31" i="39"/>
  <c r="AB32" i="39"/>
  <c r="H33" i="39"/>
  <c r="L33" i="39"/>
  <c r="J32" i="39" s="1"/>
  <c r="N33" i="39"/>
  <c r="P32" i="39" s="1"/>
  <c r="R33" i="39"/>
  <c r="H35" i="39"/>
  <c r="J34" i="39" s="1"/>
  <c r="L35" i="39"/>
  <c r="N35" i="39"/>
  <c r="P34" i="39" s="1"/>
  <c r="R35" i="39"/>
  <c r="T35" i="39"/>
  <c r="V34" i="39" s="1"/>
  <c r="X35" i="39"/>
  <c r="I38" i="39"/>
  <c r="O38" i="39"/>
  <c r="U38" i="39"/>
  <c r="AA38" i="39"/>
  <c r="P39" i="39"/>
  <c r="V39" i="39"/>
  <c r="AB39" i="39"/>
  <c r="V41" i="39"/>
  <c r="AB41" i="39"/>
  <c r="H42" i="39"/>
  <c r="L42" i="39"/>
  <c r="AB43" i="39"/>
  <c r="H44" i="39"/>
  <c r="L44" i="39"/>
  <c r="J43" i="39" s="1"/>
  <c r="N44" i="39"/>
  <c r="R44" i="39"/>
  <c r="H46" i="39"/>
  <c r="J45" i="39" s="1"/>
  <c r="L46" i="39"/>
  <c r="N46" i="39"/>
  <c r="R46" i="39"/>
  <c r="P45" i="39" s="1"/>
  <c r="T46" i="39"/>
  <c r="V45" i="39" s="1"/>
  <c r="X46" i="39"/>
  <c r="K5" i="8"/>
  <c r="N5" i="8"/>
  <c r="P5" i="8"/>
  <c r="S5" i="8"/>
  <c r="U5" i="8"/>
  <c r="X5" i="8"/>
  <c r="Z5" i="8"/>
  <c r="AC5" i="8"/>
  <c r="Q6" i="8"/>
  <c r="AE6" i="8" s="1"/>
  <c r="V6" i="8"/>
  <c r="AA6" i="8"/>
  <c r="V8" i="8"/>
  <c r="AA8" i="8"/>
  <c r="AE8" i="8" s="1"/>
  <c r="K9" i="8"/>
  <c r="L8" i="8"/>
  <c r="N9" i="8"/>
  <c r="AA10" i="8"/>
  <c r="K11" i="8"/>
  <c r="L10" i="8"/>
  <c r="N11" i="8"/>
  <c r="P11" i="8"/>
  <c r="Q10" i="8" s="1"/>
  <c r="S11" i="8"/>
  <c r="K13" i="8"/>
  <c r="N13" i="8"/>
  <c r="P13" i="8"/>
  <c r="Q12" i="8" s="1"/>
  <c r="S13" i="8"/>
  <c r="U13" i="8"/>
  <c r="V12" i="8"/>
  <c r="X13" i="8"/>
  <c r="K16" i="8"/>
  <c r="N16" i="8"/>
  <c r="P16" i="8"/>
  <c r="S16" i="8"/>
  <c r="U16" i="8"/>
  <c r="X16" i="8"/>
  <c r="Q17" i="8"/>
  <c r="V17" i="8"/>
  <c r="Z17" i="8" s="1"/>
  <c r="V19" i="8"/>
  <c r="K20" i="8"/>
  <c r="N20" i="8"/>
  <c r="L19" i="8" s="1"/>
  <c r="Z19" i="8" s="1"/>
  <c r="K22" i="8"/>
  <c r="L21" i="8" s="1"/>
  <c r="N22" i="8"/>
  <c r="P22" i="8"/>
  <c r="S22" i="8"/>
  <c r="K25" i="8"/>
  <c r="N25" i="8"/>
  <c r="P25" i="8"/>
  <c r="S25" i="8"/>
  <c r="U25" i="8"/>
  <c r="X25" i="8"/>
  <c r="Q26" i="8"/>
  <c r="V26" i="8"/>
  <c r="V28" i="8"/>
  <c r="K29" i="8"/>
  <c r="N29" i="8"/>
  <c r="K31" i="8"/>
  <c r="L30" i="8"/>
  <c r="N31" i="8"/>
  <c r="P31" i="8"/>
  <c r="S31" i="8"/>
  <c r="K34" i="8"/>
  <c r="N34" i="8"/>
  <c r="P34" i="8"/>
  <c r="S34" i="8"/>
  <c r="U34" i="8"/>
  <c r="X34" i="8"/>
  <c r="Q35" i="8"/>
  <c r="V35" i="8"/>
  <c r="V37" i="8"/>
  <c r="K38" i="8"/>
  <c r="L37" i="8" s="1"/>
  <c r="N38" i="8"/>
  <c r="K40" i="8"/>
  <c r="L39" i="8"/>
  <c r="N40" i="8"/>
  <c r="P40" i="8"/>
  <c r="Q39" i="8" s="1"/>
  <c r="S40" i="8"/>
  <c r="K43" i="8"/>
  <c r="N43" i="8"/>
  <c r="P43" i="8"/>
  <c r="S43" i="8"/>
  <c r="U43" i="8"/>
  <c r="X43" i="8"/>
  <c r="Q44" i="8"/>
  <c r="K47" i="8"/>
  <c r="L46" i="8"/>
  <c r="Z46" i="8" s="1"/>
  <c r="AB46" i="8" s="1"/>
  <c r="AJ46" i="8" s="1"/>
  <c r="N47" i="8"/>
  <c r="K52" i="8"/>
  <c r="N52" i="8"/>
  <c r="P52" i="8"/>
  <c r="S52" i="8"/>
  <c r="U52" i="8"/>
  <c r="X52" i="8"/>
  <c r="Q53" i="8"/>
  <c r="Z53" i="8" s="1"/>
  <c r="V53" i="8"/>
  <c r="V55" i="8"/>
  <c r="K56" i="8"/>
  <c r="N56" i="8"/>
  <c r="L55" i="8" s="1"/>
  <c r="Z55" i="8" s="1"/>
  <c r="K58" i="8"/>
  <c r="N58" i="8"/>
  <c r="P58" i="8"/>
  <c r="Q57" i="8"/>
  <c r="S58" i="8"/>
  <c r="K61" i="8"/>
  <c r="N61" i="8"/>
  <c r="P61" i="8"/>
  <c r="S61" i="8"/>
  <c r="U61" i="8"/>
  <c r="X61" i="8"/>
  <c r="Q62" i="8"/>
  <c r="V62" i="8"/>
  <c r="V64" i="8"/>
  <c r="K65" i="8"/>
  <c r="L64" i="8"/>
  <c r="N65" i="8"/>
  <c r="K67" i="8"/>
  <c r="N67" i="8"/>
  <c r="P67" i="8"/>
  <c r="Q66" i="8"/>
  <c r="S67" i="8"/>
  <c r="K6" i="84"/>
  <c r="N6" i="84"/>
  <c r="P6" i="84"/>
  <c r="S6" i="84"/>
  <c r="U6" i="84"/>
  <c r="X6" i="84"/>
  <c r="Q7" i="84"/>
  <c r="V7" i="84"/>
  <c r="V9" i="84"/>
  <c r="K10" i="84"/>
  <c r="L9" i="84"/>
  <c r="N10" i="84"/>
  <c r="K12" i="84"/>
  <c r="L11" i="84"/>
  <c r="N12" i="84"/>
  <c r="P12" i="84"/>
  <c r="S12" i="84"/>
  <c r="K15" i="84"/>
  <c r="N15" i="84"/>
  <c r="P15" i="84"/>
  <c r="S15" i="84"/>
  <c r="U15" i="84"/>
  <c r="X15" i="84"/>
  <c r="V16" i="84"/>
  <c r="V18" i="84"/>
  <c r="K21" i="84"/>
  <c r="L20" i="84" s="1"/>
  <c r="N21" i="84"/>
  <c r="P21" i="84"/>
  <c r="Q20" i="84" s="1"/>
  <c r="S21" i="84"/>
  <c r="K24" i="84"/>
  <c r="N24" i="84"/>
  <c r="P24" i="84"/>
  <c r="S24" i="84"/>
  <c r="U24" i="84"/>
  <c r="X24" i="84"/>
  <c r="Q25" i="84"/>
  <c r="V25" i="84"/>
  <c r="V27" i="84"/>
  <c r="K28" i="84"/>
  <c r="L27" i="84"/>
  <c r="N28" i="84"/>
  <c r="K30" i="84"/>
  <c r="L29" i="84" s="1"/>
  <c r="Z29" i="84" s="1"/>
  <c r="N30" i="84"/>
  <c r="P30" i="84"/>
  <c r="Q29" i="84" s="1"/>
  <c r="S30" i="84"/>
  <c r="K33" i="84"/>
  <c r="N33" i="84"/>
  <c r="P33" i="84"/>
  <c r="S33" i="84"/>
  <c r="U33" i="84"/>
  <c r="X33" i="84"/>
  <c r="Q34" i="84"/>
  <c r="V34" i="84"/>
  <c r="V36" i="84"/>
  <c r="K37" i="84"/>
  <c r="N37" i="84"/>
  <c r="K39" i="84"/>
  <c r="L38" i="84" s="1"/>
  <c r="N39" i="84"/>
  <c r="P39" i="84"/>
  <c r="Q38" i="84" s="1"/>
  <c r="S39" i="84"/>
  <c r="K42" i="84"/>
  <c r="N42" i="84"/>
  <c r="P42" i="84"/>
  <c r="S42" i="84"/>
  <c r="U42" i="84"/>
  <c r="X42" i="84"/>
  <c r="Q43" i="84"/>
  <c r="V43" i="84"/>
  <c r="V45" i="84"/>
  <c r="K46" i="84"/>
  <c r="L45" i="84" s="1"/>
  <c r="Z45" i="84" s="1"/>
  <c r="N46" i="84"/>
  <c r="K48" i="84"/>
  <c r="L47" i="84"/>
  <c r="N48" i="84"/>
  <c r="P48" i="84"/>
  <c r="Q47" i="84" s="1"/>
  <c r="Z47" i="84" s="1"/>
  <c r="S48" i="84"/>
  <c r="K51" i="84"/>
  <c r="N51" i="84"/>
  <c r="P51" i="84"/>
  <c r="S51" i="84"/>
  <c r="U51" i="84"/>
  <c r="X51" i="84"/>
  <c r="Q52" i="84"/>
  <c r="Z52" i="84" s="1"/>
  <c r="V52" i="84"/>
  <c r="V54" i="84"/>
  <c r="K55" i="84"/>
  <c r="L54" i="84" s="1"/>
  <c r="N55" i="84"/>
  <c r="K57" i="84"/>
  <c r="L56" i="84"/>
  <c r="Z56" i="84" s="1"/>
  <c r="N57" i="84"/>
  <c r="P57" i="84"/>
  <c r="Q56" i="84"/>
  <c r="S57" i="84"/>
  <c r="K5" i="64"/>
  <c r="N5" i="64"/>
  <c r="P5" i="64"/>
  <c r="S5" i="64"/>
  <c r="U5" i="64"/>
  <c r="X5" i="64"/>
  <c r="Q6" i="64"/>
  <c r="V6" i="64"/>
  <c r="V8" i="64"/>
  <c r="K9" i="64"/>
  <c r="L8" i="64" s="1"/>
  <c r="N9" i="64"/>
  <c r="K11" i="64"/>
  <c r="N11" i="64"/>
  <c r="P11" i="64"/>
  <c r="S11" i="64"/>
  <c r="Q10" i="64" s="1"/>
  <c r="K14" i="64"/>
  <c r="N14" i="64"/>
  <c r="P14" i="64"/>
  <c r="S14" i="64"/>
  <c r="U14" i="64"/>
  <c r="X14" i="64"/>
  <c r="Q15" i="64"/>
  <c r="V15" i="64"/>
  <c r="V17" i="64"/>
  <c r="K18" i="64"/>
  <c r="L17" i="64" s="1"/>
  <c r="Z17" i="64" s="1"/>
  <c r="N18" i="64"/>
  <c r="K20" i="64"/>
  <c r="L19" i="64" s="1"/>
  <c r="N20" i="64"/>
  <c r="P20" i="64"/>
  <c r="Q19" i="64" s="1"/>
  <c r="Z19" i="64" s="1"/>
  <c r="S20" i="64"/>
  <c r="K23" i="64"/>
  <c r="N23" i="64"/>
  <c r="P23" i="64"/>
  <c r="S23" i="64"/>
  <c r="U23" i="64"/>
  <c r="X23" i="64"/>
  <c r="Q24" i="64"/>
  <c r="Z24" i="64" s="1"/>
  <c r="V24" i="64"/>
  <c r="V26" i="64"/>
  <c r="K27" i="64"/>
  <c r="L26" i="64" s="1"/>
  <c r="Z26" i="64" s="1"/>
  <c r="N27" i="64"/>
  <c r="K29" i="64"/>
  <c r="L28" i="64" s="1"/>
  <c r="N29" i="64"/>
  <c r="P29" i="64"/>
  <c r="Q28" i="64" s="1"/>
  <c r="S29" i="64"/>
  <c r="K32" i="64"/>
  <c r="N32" i="64"/>
  <c r="P32" i="64"/>
  <c r="S32" i="64"/>
  <c r="U32" i="64"/>
  <c r="X32" i="64"/>
  <c r="Q33" i="64"/>
  <c r="Z33" i="64"/>
  <c r="V33" i="64"/>
  <c r="V35" i="64"/>
  <c r="K36" i="64"/>
  <c r="N36" i="64"/>
  <c r="K38" i="64"/>
  <c r="L37" i="64"/>
  <c r="N38" i="64"/>
  <c r="P38" i="64"/>
  <c r="Q37" i="64" s="1"/>
  <c r="Z37" i="64" s="1"/>
  <c r="S38" i="64"/>
  <c r="K41" i="64"/>
  <c r="N41" i="64"/>
  <c r="P41" i="64"/>
  <c r="S41" i="64"/>
  <c r="U41" i="64"/>
  <c r="X41" i="64"/>
  <c r="Q42" i="64"/>
  <c r="V42" i="64"/>
  <c r="V44" i="64"/>
  <c r="K45" i="64"/>
  <c r="L44" i="64"/>
  <c r="Z44" i="64" s="1"/>
  <c r="N45" i="64"/>
  <c r="K47" i="64"/>
  <c r="L46" i="64" s="1"/>
  <c r="N47" i="64"/>
  <c r="P47" i="64"/>
  <c r="Q46" i="64" s="1"/>
  <c r="Z46" i="64" s="1"/>
  <c r="S47" i="64"/>
  <c r="K50" i="64"/>
  <c r="N50" i="64"/>
  <c r="P50" i="64"/>
  <c r="S50" i="64"/>
  <c r="U50" i="64"/>
  <c r="X50" i="64"/>
  <c r="Q51" i="64"/>
  <c r="Z51" i="64" s="1"/>
  <c r="V51" i="64"/>
  <c r="V53" i="64"/>
  <c r="K54" i="64"/>
  <c r="L53" i="64" s="1"/>
  <c r="N54" i="64"/>
  <c r="K56" i="64"/>
  <c r="L55" i="64"/>
  <c r="Z55" i="64" s="1"/>
  <c r="N56" i="64"/>
  <c r="P56" i="64"/>
  <c r="Q55" i="64" s="1"/>
  <c r="S56" i="64"/>
  <c r="K59" i="64"/>
  <c r="N59" i="64"/>
  <c r="P59" i="64"/>
  <c r="S59" i="64"/>
  <c r="U59" i="64"/>
  <c r="X59" i="64"/>
  <c r="Q60" i="64"/>
  <c r="V60" i="64"/>
  <c r="V62" i="64"/>
  <c r="K63" i="64"/>
  <c r="L62" i="64"/>
  <c r="Z62" i="64" s="1"/>
  <c r="N63" i="64"/>
  <c r="K65" i="64"/>
  <c r="L64" i="64" s="1"/>
  <c r="N65" i="64"/>
  <c r="P65" i="64"/>
  <c r="Q64" i="64" s="1"/>
  <c r="Z64" i="64" s="1"/>
  <c r="S65" i="64"/>
  <c r="K5" i="86"/>
  <c r="N5" i="86"/>
  <c r="P5" i="86"/>
  <c r="S5" i="86"/>
  <c r="U5" i="86"/>
  <c r="X5" i="86"/>
  <c r="Q6" i="86"/>
  <c r="V6" i="86"/>
  <c r="V8" i="86"/>
  <c r="K9" i="86"/>
  <c r="N9" i="86"/>
  <c r="K11" i="86"/>
  <c r="N11" i="86"/>
  <c r="L10" i="86" s="1"/>
  <c r="P11" i="86"/>
  <c r="S11" i="86"/>
  <c r="K14" i="86"/>
  <c r="N14" i="86"/>
  <c r="P14" i="86"/>
  <c r="S14" i="86"/>
  <c r="U14" i="86"/>
  <c r="X14" i="86"/>
  <c r="Q15" i="86"/>
  <c r="V15" i="86"/>
  <c r="V17" i="86"/>
  <c r="K18" i="86"/>
  <c r="L17" i="86"/>
  <c r="N18" i="86"/>
  <c r="K20" i="86"/>
  <c r="L19" i="86" s="1"/>
  <c r="N20" i="86"/>
  <c r="P20" i="86"/>
  <c r="Q19" i="86" s="1"/>
  <c r="S20" i="86"/>
  <c r="K23" i="86"/>
  <c r="N23" i="86"/>
  <c r="P23" i="86"/>
  <c r="S23" i="86"/>
  <c r="U23" i="86"/>
  <c r="X23" i="86"/>
  <c r="Q24" i="86"/>
  <c r="V24" i="86"/>
  <c r="Z24" i="86" s="1"/>
  <c r="V26" i="86"/>
  <c r="K27" i="86"/>
  <c r="N27" i="86"/>
  <c r="K29" i="86"/>
  <c r="L28" i="86" s="1"/>
  <c r="N29" i="86"/>
  <c r="P29" i="86"/>
  <c r="S29" i="86"/>
  <c r="Q28" i="86" s="1"/>
  <c r="K32" i="86"/>
  <c r="N32" i="86"/>
  <c r="P32" i="86"/>
  <c r="S32" i="86"/>
  <c r="U32" i="86"/>
  <c r="X32" i="86"/>
  <c r="Q33" i="86"/>
  <c r="Z33" i="86"/>
  <c r="V33" i="86"/>
  <c r="V35" i="86"/>
  <c r="K36" i="86"/>
  <c r="L35" i="86" s="1"/>
  <c r="Z35" i="86" s="1"/>
  <c r="N36" i="86"/>
  <c r="K38" i="86"/>
  <c r="N38" i="86"/>
  <c r="L37" i="86" s="1"/>
  <c r="P38" i="86"/>
  <c r="Q37" i="86" s="1"/>
  <c r="Z37" i="86" s="1"/>
  <c r="AB37" i="86" s="1"/>
  <c r="AJ37" i="86" s="1"/>
  <c r="S38" i="86"/>
  <c r="K41" i="86"/>
  <c r="N41" i="86"/>
  <c r="P41" i="86"/>
  <c r="S41" i="86"/>
  <c r="U41" i="86"/>
  <c r="X41" i="86"/>
  <c r="Q42" i="86"/>
  <c r="V42" i="86"/>
  <c r="Z42" i="86" s="1"/>
  <c r="V44" i="86"/>
  <c r="K45" i="86"/>
  <c r="L44" i="86" s="1"/>
  <c r="N45" i="86"/>
  <c r="K47" i="86"/>
  <c r="L46" i="86" s="1"/>
  <c r="N47" i="86"/>
  <c r="P47" i="86"/>
  <c r="Q46" i="86" s="1"/>
  <c r="S47" i="86"/>
  <c r="K50" i="86"/>
  <c r="N50" i="86"/>
  <c r="P50" i="86"/>
  <c r="S50" i="86"/>
  <c r="U50" i="86"/>
  <c r="X50" i="86"/>
  <c r="Q51" i="86"/>
  <c r="V51" i="86"/>
  <c r="V53" i="86"/>
  <c r="K54" i="86"/>
  <c r="N54" i="86"/>
  <c r="L53" i="86" s="1"/>
  <c r="K56" i="86"/>
  <c r="L55" i="86"/>
  <c r="N56" i="86"/>
  <c r="P56" i="86"/>
  <c r="S56" i="86"/>
  <c r="K5" i="93"/>
  <c r="N5" i="93"/>
  <c r="P5" i="93"/>
  <c r="S5" i="93"/>
  <c r="U5" i="93"/>
  <c r="X5" i="93"/>
  <c r="Z5" i="93"/>
  <c r="AC5" i="93"/>
  <c r="Q6" i="93"/>
  <c r="V6" i="93"/>
  <c r="AA6" i="93"/>
  <c r="V8" i="93"/>
  <c r="AA8" i="93"/>
  <c r="K9" i="93"/>
  <c r="N9" i="93"/>
  <c r="AA10" i="93"/>
  <c r="K11" i="93"/>
  <c r="L10" i="93"/>
  <c r="N11" i="93"/>
  <c r="P11" i="93"/>
  <c r="Q10" i="93" s="1"/>
  <c r="AE10" i="93" s="1"/>
  <c r="S11" i="93"/>
  <c r="K13" i="93"/>
  <c r="N13" i="93"/>
  <c r="P13" i="93"/>
  <c r="Q12" i="93" s="1"/>
  <c r="S13" i="93"/>
  <c r="U13" i="93"/>
  <c r="X13" i="93"/>
  <c r="K16" i="93"/>
  <c r="N16" i="93"/>
  <c r="P16" i="93"/>
  <c r="S16" i="93"/>
  <c r="U16" i="93"/>
  <c r="X16" i="93"/>
  <c r="Q17" i="93"/>
  <c r="V17" i="93"/>
  <c r="V19" i="93"/>
  <c r="Z19" i="93" s="1"/>
  <c r="K20" i="93"/>
  <c r="L19" i="93"/>
  <c r="N20" i="93"/>
  <c r="K22" i="93"/>
  <c r="L21" i="93" s="1"/>
  <c r="N22" i="93"/>
  <c r="P22" i="93"/>
  <c r="S22" i="93"/>
  <c r="K25" i="93"/>
  <c r="N25" i="93"/>
  <c r="P25" i="93"/>
  <c r="S25" i="93"/>
  <c r="U25" i="93"/>
  <c r="X25" i="93"/>
  <c r="V28" i="93"/>
  <c r="Z28" i="93" s="1"/>
  <c r="Z30" i="93"/>
  <c r="P31" i="93"/>
  <c r="Q30" i="93" s="1"/>
  <c r="S31" i="93"/>
  <c r="K34" i="93"/>
  <c r="N34" i="93"/>
  <c r="P34" i="93"/>
  <c r="S34" i="93"/>
  <c r="U34" i="93"/>
  <c r="X34" i="93"/>
  <c r="Q35" i="93"/>
  <c r="V35" i="93"/>
  <c r="V37" i="93"/>
  <c r="K38" i="93"/>
  <c r="L37" i="93" s="1"/>
  <c r="N38" i="93"/>
  <c r="K40" i="93"/>
  <c r="N40" i="93"/>
  <c r="L39" i="93" s="1"/>
  <c r="P40" i="93"/>
  <c r="Q39" i="93" s="1"/>
  <c r="S40" i="93"/>
  <c r="K43" i="93"/>
  <c r="N43" i="93"/>
  <c r="P43" i="93"/>
  <c r="S43" i="93"/>
  <c r="U43" i="93"/>
  <c r="X43" i="93"/>
  <c r="V46" i="93"/>
  <c r="Z46" i="93" s="1"/>
  <c r="Z48" i="93"/>
  <c r="AB48" i="93" s="1"/>
  <c r="AJ48" i="93" s="1"/>
  <c r="P49" i="93"/>
  <c r="Q48" i="93" s="1"/>
  <c r="S49" i="93"/>
  <c r="K52" i="93"/>
  <c r="N52" i="93"/>
  <c r="P52" i="93"/>
  <c r="S52" i="93"/>
  <c r="U52" i="93"/>
  <c r="X52" i="93"/>
  <c r="Q53" i="93"/>
  <c r="Z53" i="93" s="1"/>
  <c r="V55" i="93"/>
  <c r="K56" i="93"/>
  <c r="L55" i="93"/>
  <c r="N56" i="93"/>
  <c r="K58" i="93"/>
  <c r="L57" i="93" s="1"/>
  <c r="N58" i="93"/>
  <c r="P58" i="93"/>
  <c r="S58" i="93"/>
  <c r="J5" i="43"/>
  <c r="O5" i="43"/>
  <c r="T5" i="43"/>
  <c r="Y5" i="43"/>
  <c r="O6" i="43"/>
  <c r="T6" i="43"/>
  <c r="Y6" i="43"/>
  <c r="T8" i="43"/>
  <c r="Y8" i="43"/>
  <c r="I9" i="43"/>
  <c r="L9" i="43"/>
  <c r="Y10" i="43"/>
  <c r="I11" i="43"/>
  <c r="J10" i="43"/>
  <c r="L11" i="43"/>
  <c r="N11" i="43"/>
  <c r="O10" i="43" s="1"/>
  <c r="AC10" i="43" s="1"/>
  <c r="Q11" i="43"/>
  <c r="I13" i="43"/>
  <c r="J12" i="43" s="1"/>
  <c r="L13" i="43"/>
  <c r="N13" i="43"/>
  <c r="O12" i="43" s="1"/>
  <c r="Q13" i="43"/>
  <c r="S13" i="43"/>
  <c r="V13" i="43"/>
  <c r="T12" i="43" s="1"/>
  <c r="J16" i="43"/>
  <c r="O16" i="43"/>
  <c r="T16" i="43"/>
  <c r="Y16" i="43"/>
  <c r="O17" i="43"/>
  <c r="AC17" i="43" s="1"/>
  <c r="T17" i="43"/>
  <c r="T19" i="43"/>
  <c r="I20" i="43"/>
  <c r="L20" i="43"/>
  <c r="I22" i="43"/>
  <c r="J21" i="43" s="1"/>
  <c r="L22" i="43"/>
  <c r="N22" i="43"/>
  <c r="Q22" i="43"/>
  <c r="J27" i="43"/>
  <c r="O27" i="43"/>
  <c r="T27" i="43"/>
  <c r="O28" i="43"/>
  <c r="T28" i="43"/>
  <c r="T30" i="43"/>
  <c r="I31" i="43"/>
  <c r="J30" i="43"/>
  <c r="X30" i="43" s="1"/>
  <c r="L31" i="43"/>
  <c r="I33" i="43"/>
  <c r="J32" i="43" s="1"/>
  <c r="L33" i="43"/>
  <c r="N33" i="43"/>
  <c r="O32" i="43" s="1"/>
  <c r="X32" i="43" s="1"/>
  <c r="Q33" i="43"/>
  <c r="J5" i="68"/>
  <c r="O5" i="68"/>
  <c r="T5" i="68"/>
  <c r="Y5" i="68"/>
  <c r="O6" i="68"/>
  <c r="T6" i="68"/>
  <c r="Y6" i="68"/>
  <c r="T8" i="68"/>
  <c r="Y8" i="68"/>
  <c r="I9" i="68"/>
  <c r="L9" i="68"/>
  <c r="Y10" i="68"/>
  <c r="I11" i="68"/>
  <c r="J10" i="68" s="1"/>
  <c r="L11" i="68"/>
  <c r="N11" i="68"/>
  <c r="Q11" i="68"/>
  <c r="I13" i="68"/>
  <c r="J12" i="68" s="1"/>
  <c r="L13" i="68"/>
  <c r="N13" i="68"/>
  <c r="Q13" i="68"/>
  <c r="S13" i="68"/>
  <c r="V13" i="68"/>
  <c r="T12" i="68" s="1"/>
  <c r="J16" i="68"/>
  <c r="O16" i="68"/>
  <c r="T16" i="68"/>
  <c r="Y16" i="68"/>
  <c r="O17" i="68"/>
  <c r="T17" i="68"/>
  <c r="Y17" i="68"/>
  <c r="T19" i="68"/>
  <c r="Y19" i="68"/>
  <c r="I20" i="68"/>
  <c r="J19" i="68" s="1"/>
  <c r="AC19" i="68"/>
  <c r="L20" i="68"/>
  <c r="Y21" i="68"/>
  <c r="I22" i="68"/>
  <c r="J21" i="68" s="1"/>
  <c r="L22" i="68"/>
  <c r="N22" i="68"/>
  <c r="O21" i="68" s="1"/>
  <c r="AC21" i="68" s="1"/>
  <c r="Q22" i="68"/>
  <c r="I24" i="68"/>
  <c r="J23" i="68" s="1"/>
  <c r="L24" i="68"/>
  <c r="N24" i="68"/>
  <c r="Q24" i="68"/>
  <c r="S24" i="68"/>
  <c r="T23" i="68" s="1"/>
  <c r="V24" i="68"/>
  <c r="J5" i="69"/>
  <c r="O5" i="69"/>
  <c r="T5" i="69"/>
  <c r="Y5" i="69"/>
  <c r="O6" i="69"/>
  <c r="AC6" i="69" s="1"/>
  <c r="T6" i="69"/>
  <c r="Y6" i="69"/>
  <c r="T8" i="69"/>
  <c r="Y8" i="69"/>
  <c r="I9" i="69"/>
  <c r="J8" i="69"/>
  <c r="L9" i="69"/>
  <c r="Y10" i="69"/>
  <c r="I11" i="69"/>
  <c r="J10" i="69" s="1"/>
  <c r="L11" i="69"/>
  <c r="N11" i="69"/>
  <c r="O10" i="69" s="1"/>
  <c r="Q11" i="69"/>
  <c r="I13" i="69"/>
  <c r="L13" i="69"/>
  <c r="J12" i="69" s="1"/>
  <c r="N13" i="69"/>
  <c r="O12" i="69" s="1"/>
  <c r="Q13" i="69"/>
  <c r="S13" i="69"/>
  <c r="T12" i="69" s="1"/>
  <c r="V13" i="69"/>
  <c r="J16" i="69"/>
  <c r="O16" i="69"/>
  <c r="T16" i="69"/>
  <c r="Y16" i="69"/>
  <c r="O17" i="69"/>
  <c r="T17" i="69"/>
  <c r="Y17" i="69"/>
  <c r="T19" i="69"/>
  <c r="Y19" i="69"/>
  <c r="I20" i="69"/>
  <c r="J19" i="69" s="1"/>
  <c r="L20" i="69"/>
  <c r="Y21" i="69"/>
  <c r="I22" i="69"/>
  <c r="J21" i="69"/>
  <c r="L22" i="69"/>
  <c r="N22" i="69"/>
  <c r="Q22" i="69"/>
  <c r="I24" i="69"/>
  <c r="J23" i="69" s="1"/>
  <c r="L24" i="69"/>
  <c r="N24" i="69"/>
  <c r="Q24" i="69"/>
  <c r="S24" i="69"/>
  <c r="V24" i="69"/>
  <c r="J27" i="69"/>
  <c r="O27" i="69"/>
  <c r="T27" i="69"/>
  <c r="O28" i="69"/>
  <c r="T28" i="69"/>
  <c r="T30" i="69"/>
  <c r="I31" i="69"/>
  <c r="L31" i="69"/>
  <c r="I33" i="69"/>
  <c r="J32" i="69" s="1"/>
  <c r="L33" i="69"/>
  <c r="N33" i="69"/>
  <c r="O32" i="69" s="1"/>
  <c r="Q33" i="69"/>
  <c r="J36" i="69"/>
  <c r="O36" i="69"/>
  <c r="T36" i="69"/>
  <c r="O37" i="69"/>
  <c r="T37" i="69"/>
  <c r="T39" i="69"/>
  <c r="I40" i="69"/>
  <c r="J39" i="69" s="1"/>
  <c r="L40" i="69"/>
  <c r="I42" i="69"/>
  <c r="J41" i="69"/>
  <c r="L42" i="69"/>
  <c r="N42" i="69"/>
  <c r="Q42" i="69"/>
  <c r="J45" i="69"/>
  <c r="O45" i="69"/>
  <c r="T45" i="69"/>
  <c r="O46" i="69"/>
  <c r="T46" i="69"/>
  <c r="T48" i="69"/>
  <c r="I49" i="69"/>
  <c r="J48" i="69"/>
  <c r="X48" i="69"/>
  <c r="L49" i="69"/>
  <c r="I51" i="69"/>
  <c r="J50" i="69" s="1"/>
  <c r="L51" i="69"/>
  <c r="N51" i="69"/>
  <c r="O50" i="69" s="1"/>
  <c r="Q51" i="69"/>
  <c r="J5" i="70"/>
  <c r="O5" i="70"/>
  <c r="T5" i="70"/>
  <c r="Y5" i="70"/>
  <c r="O6" i="70"/>
  <c r="T6" i="70"/>
  <c r="Y6" i="70"/>
  <c r="T8" i="70"/>
  <c r="Y8" i="70"/>
  <c r="I9" i="70"/>
  <c r="J8" i="70" s="1"/>
  <c r="L9" i="70"/>
  <c r="Y10" i="70"/>
  <c r="I11" i="70"/>
  <c r="J10" i="70" s="1"/>
  <c r="AC10" i="70" s="1"/>
  <c r="L11" i="70"/>
  <c r="N11" i="70"/>
  <c r="O10" i="70"/>
  <c r="Q11" i="70"/>
  <c r="I13" i="70"/>
  <c r="L13" i="70"/>
  <c r="N13" i="70"/>
  <c r="O12" i="70" s="1"/>
  <c r="Q13" i="70"/>
  <c r="S13" i="70"/>
  <c r="V13" i="70"/>
  <c r="T12" i="70" s="1"/>
  <c r="J16" i="70"/>
  <c r="O16" i="70"/>
  <c r="T16" i="70"/>
  <c r="O17" i="70"/>
  <c r="T17" i="70"/>
  <c r="T19" i="70"/>
  <c r="I20" i="70"/>
  <c r="J19" i="70"/>
  <c r="L20" i="70"/>
  <c r="I22" i="70"/>
  <c r="J21" i="70" s="1"/>
  <c r="L22" i="70"/>
  <c r="N22" i="70"/>
  <c r="Q22" i="70"/>
  <c r="O21" i="70" s="1"/>
  <c r="J25" i="70"/>
  <c r="O25" i="70"/>
  <c r="T25" i="70"/>
  <c r="O26" i="70"/>
  <c r="T26" i="70"/>
  <c r="T28" i="70"/>
  <c r="I29" i="70"/>
  <c r="L29" i="70"/>
  <c r="I31" i="70"/>
  <c r="J30" i="70" s="1"/>
  <c r="L31" i="70"/>
  <c r="N31" i="70"/>
  <c r="O30" i="70" s="1"/>
  <c r="Q31" i="70"/>
  <c r="J34" i="70"/>
  <c r="O34" i="70"/>
  <c r="T34" i="70"/>
  <c r="O35" i="70"/>
  <c r="T35" i="70"/>
  <c r="T37" i="70"/>
  <c r="I38" i="70"/>
  <c r="L38" i="70"/>
  <c r="J37" i="70" s="1"/>
  <c r="I40" i="70"/>
  <c r="J39" i="70" s="1"/>
  <c r="L40" i="70"/>
  <c r="N40" i="70"/>
  <c r="O39" i="70"/>
  <c r="Q40" i="70"/>
  <c r="J5" i="47"/>
  <c r="O5" i="47"/>
  <c r="T5" i="47"/>
  <c r="T6" i="47"/>
  <c r="X6" i="47" s="1"/>
  <c r="I11" i="47"/>
  <c r="J10" i="47" s="1"/>
  <c r="L11" i="47"/>
  <c r="J14" i="47"/>
  <c r="O14" i="47"/>
  <c r="T14" i="47"/>
  <c r="O15" i="47"/>
  <c r="T15" i="47"/>
  <c r="X15" i="47" s="1"/>
  <c r="T17" i="47"/>
  <c r="I18" i="47"/>
  <c r="J17" i="47" s="1"/>
  <c r="X17" i="47" s="1"/>
  <c r="L18" i="47"/>
  <c r="I20" i="47"/>
  <c r="J19" i="47" s="1"/>
  <c r="L20" i="47"/>
  <c r="N20" i="47"/>
  <c r="O19" i="47" s="1"/>
  <c r="Q20" i="47"/>
  <c r="J23" i="47"/>
  <c r="O23" i="47"/>
  <c r="T23" i="47"/>
  <c r="O24" i="47"/>
  <c r="T24" i="47"/>
  <c r="T26" i="47"/>
  <c r="I27" i="47"/>
  <c r="J26" i="47" s="1"/>
  <c r="X26" i="47" s="1"/>
  <c r="L27" i="47"/>
  <c r="I29" i="47"/>
  <c r="J28" i="47" s="1"/>
  <c r="L29" i="47"/>
  <c r="N29" i="47"/>
  <c r="O28" i="47" s="1"/>
  <c r="Q29" i="47"/>
  <c r="J32" i="47"/>
  <c r="O32" i="47"/>
  <c r="T32" i="47"/>
  <c r="O33" i="47"/>
  <c r="T33" i="47"/>
  <c r="T35" i="47"/>
  <c r="I36" i="47"/>
  <c r="J35" i="47"/>
  <c r="L36" i="47"/>
  <c r="I38" i="47"/>
  <c r="J37" i="47"/>
  <c r="L38" i="47"/>
  <c r="N38" i="47"/>
  <c r="Q38" i="47"/>
  <c r="O37" i="47" s="1"/>
  <c r="J41" i="47"/>
  <c r="O41" i="47"/>
  <c r="T41" i="47"/>
  <c r="O42" i="47"/>
  <c r="T42" i="47"/>
  <c r="X42" i="47" s="1"/>
  <c r="T44" i="47"/>
  <c r="I45" i="47"/>
  <c r="J44" i="47"/>
  <c r="X44" i="47"/>
  <c r="L45" i="47"/>
  <c r="I47" i="47"/>
  <c r="L47" i="47"/>
  <c r="J46" i="47" s="1"/>
  <c r="N47" i="47"/>
  <c r="Q47" i="47"/>
  <c r="J5" i="71"/>
  <c r="O5" i="71"/>
  <c r="T5" i="71"/>
  <c r="Y5" i="71"/>
  <c r="T6" i="71"/>
  <c r="Y6" i="71"/>
  <c r="Y10" i="71"/>
  <c r="I11" i="71"/>
  <c r="L11" i="71"/>
  <c r="I13" i="71"/>
  <c r="L13" i="71"/>
  <c r="S13" i="71"/>
  <c r="V13" i="71"/>
  <c r="J16" i="71"/>
  <c r="O16" i="71"/>
  <c r="T16" i="71"/>
  <c r="O17" i="71"/>
  <c r="T17" i="71"/>
  <c r="T19" i="71"/>
  <c r="X19" i="71" s="1"/>
  <c r="I20" i="71"/>
  <c r="J19" i="71"/>
  <c r="L20" i="71"/>
  <c r="I22" i="71"/>
  <c r="J21" i="71" s="1"/>
  <c r="L22" i="71"/>
  <c r="N22" i="71"/>
  <c r="Q22" i="71"/>
  <c r="J25" i="71"/>
  <c r="O25" i="71"/>
  <c r="T25" i="71"/>
  <c r="O26" i="71"/>
  <c r="T26" i="71"/>
  <c r="T28" i="71"/>
  <c r="I29" i="71"/>
  <c r="J28" i="71"/>
  <c r="L29" i="71"/>
  <c r="I31" i="71"/>
  <c r="L31" i="71"/>
  <c r="N31" i="71"/>
  <c r="Q31" i="71"/>
  <c r="J34" i="71"/>
  <c r="O34" i="71"/>
  <c r="T34" i="71"/>
  <c r="O35" i="71"/>
  <c r="X35" i="71" s="1"/>
  <c r="T35" i="71"/>
  <c r="T37" i="71"/>
  <c r="I38" i="71"/>
  <c r="J37" i="71" s="1"/>
  <c r="L38" i="71"/>
  <c r="J39" i="71"/>
  <c r="I40" i="71"/>
  <c r="L40" i="71"/>
  <c r="N40" i="71"/>
  <c r="O39" i="71" s="1"/>
  <c r="X39" i="71" s="1"/>
  <c r="Q40" i="71"/>
  <c r="J5" i="73"/>
  <c r="O5" i="73"/>
  <c r="T5" i="73"/>
  <c r="Y5" i="73"/>
  <c r="O6" i="73"/>
  <c r="T6" i="73"/>
  <c r="AC6" i="73" s="1"/>
  <c r="Y6" i="73"/>
  <c r="T8" i="73"/>
  <c r="Y8" i="73"/>
  <c r="I9" i="73"/>
  <c r="J8" i="73" s="1"/>
  <c r="AC8" i="73" s="1"/>
  <c r="L9" i="73"/>
  <c r="Y10" i="73"/>
  <c r="I11" i="73"/>
  <c r="L11" i="73"/>
  <c r="N11" i="73"/>
  <c r="O10" i="73"/>
  <c r="Q11" i="73"/>
  <c r="I13" i="73"/>
  <c r="J12" i="73" s="1"/>
  <c r="L13" i="73"/>
  <c r="N13" i="73"/>
  <c r="Q13" i="73"/>
  <c r="O12" i="73" s="1"/>
  <c r="S13" i="73"/>
  <c r="V13" i="73"/>
  <c r="J16" i="73"/>
  <c r="O16" i="73"/>
  <c r="T16" i="73"/>
  <c r="Y16" i="73"/>
  <c r="T19" i="73"/>
  <c r="Y19" i="73"/>
  <c r="Y21" i="73"/>
  <c r="N22" i="73"/>
  <c r="Q22" i="73"/>
  <c r="O21" i="73" s="1"/>
  <c r="N24" i="73"/>
  <c r="O23" i="73" s="1"/>
  <c r="Q24" i="73"/>
  <c r="S24" i="73"/>
  <c r="T23" i="73" s="1"/>
  <c r="V24" i="73"/>
  <c r="J27" i="73"/>
  <c r="O27" i="73"/>
  <c r="T27" i="73"/>
  <c r="O28" i="73"/>
  <c r="T28" i="73"/>
  <c r="X28" i="73" s="1"/>
  <c r="T30" i="73"/>
  <c r="I31" i="73"/>
  <c r="L31" i="73"/>
  <c r="I33" i="73"/>
  <c r="J32" i="73" s="1"/>
  <c r="L33" i="73"/>
  <c r="N33" i="73"/>
  <c r="Q33" i="73"/>
  <c r="O32" i="73" s="1"/>
  <c r="J36" i="73"/>
  <c r="O36" i="73"/>
  <c r="T36" i="73"/>
  <c r="O37" i="73"/>
  <c r="T37" i="73"/>
  <c r="X37" i="73"/>
  <c r="T39" i="73"/>
  <c r="I40" i="73"/>
  <c r="J39" i="73" s="1"/>
  <c r="L40" i="73"/>
  <c r="I42" i="73"/>
  <c r="J41" i="73" s="1"/>
  <c r="L42" i="73"/>
  <c r="N42" i="73"/>
  <c r="O41" i="73" s="1"/>
  <c r="X41" i="73" s="1"/>
  <c r="Q42" i="73"/>
  <c r="J5" i="75"/>
  <c r="O5" i="75"/>
  <c r="T5" i="75"/>
  <c r="O6" i="75"/>
  <c r="T6" i="75"/>
  <c r="T8" i="75"/>
  <c r="I9" i="75"/>
  <c r="J8" i="75" s="1"/>
  <c r="X8" i="75" s="1"/>
  <c r="L9" i="75"/>
  <c r="I11" i="75"/>
  <c r="L11" i="75"/>
  <c r="N11" i="75"/>
  <c r="Q11" i="75"/>
  <c r="O10" i="75" s="1"/>
  <c r="J14" i="75"/>
  <c r="O14" i="75"/>
  <c r="T14" i="75"/>
  <c r="O15" i="75"/>
  <c r="T15" i="75"/>
  <c r="X15" i="75"/>
  <c r="T17" i="75"/>
  <c r="I18" i="75"/>
  <c r="J17" i="75" s="1"/>
  <c r="X17" i="75" s="1"/>
  <c r="L18" i="75"/>
  <c r="I20" i="75"/>
  <c r="L20" i="75"/>
  <c r="N20" i="75"/>
  <c r="O19" i="75"/>
  <c r="Q20" i="75"/>
  <c r="J23" i="75"/>
  <c r="O23" i="75"/>
  <c r="T23" i="75"/>
  <c r="J32" i="75"/>
  <c r="O32" i="75"/>
  <c r="T32" i="75"/>
  <c r="O33" i="75"/>
  <c r="X33" i="75" s="1"/>
  <c r="T33" i="75"/>
  <c r="T35" i="75"/>
  <c r="I36" i="75"/>
  <c r="J35" i="75"/>
  <c r="L36" i="75"/>
  <c r="I38" i="75"/>
  <c r="J37" i="75" s="1"/>
  <c r="L38" i="75"/>
  <c r="N38" i="75"/>
  <c r="O37" i="75" s="1"/>
  <c r="X37" i="75" s="1"/>
  <c r="Q38" i="75"/>
  <c r="J41" i="75"/>
  <c r="O41" i="75"/>
  <c r="T41" i="75"/>
  <c r="O42" i="75"/>
  <c r="X42" i="75" s="1"/>
  <c r="T42" i="75"/>
  <c r="T44" i="75"/>
  <c r="I45" i="75"/>
  <c r="J44" i="75" s="1"/>
  <c r="X44" i="75" s="1"/>
  <c r="L45" i="75"/>
  <c r="I47" i="75"/>
  <c r="L47" i="75"/>
  <c r="N47" i="75"/>
  <c r="O46" i="75" s="1"/>
  <c r="Q47" i="75"/>
  <c r="J5" i="51"/>
  <c r="O5" i="51"/>
  <c r="T5" i="51"/>
  <c r="Y5" i="51"/>
  <c r="T8" i="51"/>
  <c r="Y8" i="51"/>
  <c r="AC8" i="51"/>
  <c r="Y10" i="51"/>
  <c r="N11" i="51"/>
  <c r="O10" i="51" s="1"/>
  <c r="Q11" i="51"/>
  <c r="N13" i="51"/>
  <c r="Q13" i="51"/>
  <c r="O12" i="51" s="1"/>
  <c r="S13" i="51"/>
  <c r="T12" i="51" s="1"/>
  <c r="V13" i="51"/>
  <c r="J16" i="51"/>
  <c r="O16" i="51"/>
  <c r="T16" i="51"/>
  <c r="Y16" i="51"/>
  <c r="O17" i="51"/>
  <c r="AC17" i="51" s="1"/>
  <c r="Y17" i="51"/>
  <c r="Y19" i="51"/>
  <c r="I20" i="51"/>
  <c r="J19" i="51" s="1"/>
  <c r="AC19" i="51" s="1"/>
  <c r="L20" i="51"/>
  <c r="I24" i="51"/>
  <c r="L24" i="51"/>
  <c r="N24" i="51"/>
  <c r="O23" i="51" s="1"/>
  <c r="Q24" i="51"/>
  <c r="J27" i="51"/>
  <c r="O27" i="51"/>
  <c r="T27" i="51"/>
  <c r="O28" i="51"/>
  <c r="X28" i="51" s="1"/>
  <c r="I31" i="51"/>
  <c r="J30" i="51"/>
  <c r="L31" i="51"/>
  <c r="J36" i="51"/>
  <c r="O36" i="51"/>
  <c r="T36" i="51"/>
  <c r="O37" i="51"/>
  <c r="T37" i="51"/>
  <c r="X37" i="51" s="1"/>
  <c r="T39" i="51"/>
  <c r="I40" i="51"/>
  <c r="J39" i="51" s="1"/>
  <c r="L40" i="51"/>
  <c r="I42" i="51"/>
  <c r="J41" i="51" s="1"/>
  <c r="X41" i="51" s="1"/>
  <c r="L42" i="51"/>
  <c r="N42" i="51"/>
  <c r="O41" i="51"/>
  <c r="Q42" i="51"/>
  <c r="J45" i="51"/>
  <c r="O45" i="51"/>
  <c r="T45" i="51"/>
  <c r="O46" i="51"/>
  <c r="X46" i="51" s="1"/>
  <c r="T46" i="51"/>
  <c r="T48" i="51"/>
  <c r="I49" i="51"/>
  <c r="J48" i="51"/>
  <c r="L49" i="51"/>
  <c r="I51" i="51"/>
  <c r="L51" i="51"/>
  <c r="J50" i="51" s="1"/>
  <c r="N51" i="51"/>
  <c r="O50" i="51" s="1"/>
  <c r="Q51" i="51"/>
  <c r="J54" i="51"/>
  <c r="O54" i="51"/>
  <c r="T54" i="51"/>
  <c r="O55" i="51"/>
  <c r="X55" i="51" s="1"/>
  <c r="T55" i="51"/>
  <c r="T57" i="51"/>
  <c r="I58" i="51"/>
  <c r="J57" i="51" s="1"/>
  <c r="X57" i="51" s="1"/>
  <c r="L58" i="51"/>
  <c r="I60" i="51"/>
  <c r="L60" i="51"/>
  <c r="N60" i="51"/>
  <c r="O59" i="51" s="1"/>
  <c r="Q60" i="51"/>
  <c r="J5" i="52"/>
  <c r="O5" i="52"/>
  <c r="T5" i="52"/>
  <c r="Y5" i="52"/>
  <c r="O6" i="52"/>
  <c r="AC6" i="52"/>
  <c r="T6" i="52"/>
  <c r="Y6" i="52"/>
  <c r="T8" i="52"/>
  <c r="Y8" i="52"/>
  <c r="I9" i="52"/>
  <c r="J8" i="52" s="1"/>
  <c r="L9" i="52"/>
  <c r="Y10" i="52"/>
  <c r="I11" i="52"/>
  <c r="J10" i="52" s="1"/>
  <c r="L11" i="52"/>
  <c r="N11" i="52"/>
  <c r="O10" i="52" s="1"/>
  <c r="Q11" i="52"/>
  <c r="I13" i="52"/>
  <c r="J12" i="52" s="1"/>
  <c r="L13" i="52"/>
  <c r="N13" i="52"/>
  <c r="Q13" i="52"/>
  <c r="O12" i="52" s="1"/>
  <c r="S13" i="52"/>
  <c r="V13" i="52"/>
  <c r="J16" i="52"/>
  <c r="O16" i="52"/>
  <c r="T16" i="52"/>
  <c r="Y16" i="52"/>
  <c r="O17" i="52"/>
  <c r="T17" i="52"/>
  <c r="Y17" i="52"/>
  <c r="T19" i="52"/>
  <c r="Y19" i="52"/>
  <c r="I20" i="52"/>
  <c r="L20" i="52"/>
  <c r="J19" i="52" s="1"/>
  <c r="AC19" i="52" s="1"/>
  <c r="Y21" i="52"/>
  <c r="I22" i="52"/>
  <c r="J21" i="52" s="1"/>
  <c r="L22" i="52"/>
  <c r="N22" i="52"/>
  <c r="O21" i="52" s="1"/>
  <c r="Q22" i="52"/>
  <c r="I24" i="52"/>
  <c r="J23" i="52" s="1"/>
  <c r="L24" i="52"/>
  <c r="N24" i="52"/>
  <c r="O23" i="52" s="1"/>
  <c r="Q24" i="52"/>
  <c r="S24" i="52"/>
  <c r="V24" i="52"/>
  <c r="T23" i="52" s="1"/>
  <c r="J27" i="52"/>
  <c r="O27" i="52"/>
  <c r="T27" i="52"/>
  <c r="O28" i="52"/>
  <c r="T28" i="52"/>
  <c r="T30" i="52"/>
  <c r="I31" i="52"/>
  <c r="L31" i="52"/>
  <c r="J30" i="52" s="1"/>
  <c r="I33" i="52"/>
  <c r="J32" i="52" s="1"/>
  <c r="L33" i="52"/>
  <c r="N33" i="52"/>
  <c r="Q33" i="52"/>
  <c r="J36" i="52"/>
  <c r="O36" i="52"/>
  <c r="T36" i="52"/>
  <c r="O37" i="52"/>
  <c r="T37" i="52"/>
  <c r="X37" i="52" s="1"/>
  <c r="T39" i="52"/>
  <c r="I40" i="52"/>
  <c r="J39" i="52"/>
  <c r="X39" i="52"/>
  <c r="L40" i="52"/>
  <c r="I42" i="52"/>
  <c r="L42" i="52"/>
  <c r="J41" i="52" s="1"/>
  <c r="X41" i="52" s="1"/>
  <c r="Z41" i="52" s="1"/>
  <c r="AJ41" i="52" s="1"/>
  <c r="N42" i="52"/>
  <c r="O41" i="52" s="1"/>
  <c r="Q42" i="52"/>
  <c r="J45" i="52"/>
  <c r="O45" i="52"/>
  <c r="T45" i="52"/>
  <c r="O46" i="52"/>
  <c r="T46" i="52"/>
  <c r="T48" i="52"/>
  <c r="I49" i="52"/>
  <c r="J48" i="52" s="1"/>
  <c r="X48" i="52" s="1"/>
  <c r="L49" i="52"/>
  <c r="O50" i="52"/>
  <c r="I51" i="52"/>
  <c r="J50" i="52"/>
  <c r="L51" i="52"/>
  <c r="N51" i="52"/>
  <c r="Q51" i="52"/>
  <c r="K5" i="53"/>
  <c r="N5" i="53"/>
  <c r="P5" i="53"/>
  <c r="S5" i="53"/>
  <c r="U5" i="53"/>
  <c r="X5" i="53"/>
  <c r="Q6" i="53"/>
  <c r="V6" i="53"/>
  <c r="Z6" i="53" s="1"/>
  <c r="V8" i="53"/>
  <c r="K9" i="53"/>
  <c r="L8" i="53" s="1"/>
  <c r="Z8" i="53" s="1"/>
  <c r="N9" i="53"/>
  <c r="K11" i="53"/>
  <c r="L10" i="53"/>
  <c r="N11" i="53"/>
  <c r="P11" i="53"/>
  <c r="Q10" i="53" s="1"/>
  <c r="S11" i="53"/>
  <c r="K14" i="53"/>
  <c r="N14" i="53"/>
  <c r="P14" i="53"/>
  <c r="S14" i="53"/>
  <c r="U14" i="53"/>
  <c r="X14" i="53"/>
  <c r="Q15" i="53"/>
  <c r="Z15" i="53" s="1"/>
  <c r="V15" i="53"/>
  <c r="V17" i="53"/>
  <c r="K18" i="53"/>
  <c r="L17" i="53" s="1"/>
  <c r="N18" i="53"/>
  <c r="K20" i="53"/>
  <c r="L19" i="53" s="1"/>
  <c r="N20" i="53"/>
  <c r="P20" i="53"/>
  <c r="Q19" i="53" s="1"/>
  <c r="S20" i="53"/>
  <c r="K5" i="77"/>
  <c r="N5" i="77"/>
  <c r="P5" i="77"/>
  <c r="S5" i="77"/>
  <c r="U5" i="77"/>
  <c r="X5" i="77"/>
  <c r="Q6" i="77"/>
  <c r="V6" i="77"/>
  <c r="Z6" i="77" s="1"/>
  <c r="V8" i="77"/>
  <c r="K9" i="77"/>
  <c r="L8" i="77" s="1"/>
  <c r="N9" i="77"/>
  <c r="K11" i="77"/>
  <c r="L10" i="77"/>
  <c r="N11" i="77"/>
  <c r="P11" i="77"/>
  <c r="Q10" i="77" s="1"/>
  <c r="Z10" i="77" s="1"/>
  <c r="S11" i="77"/>
  <c r="K14" i="77"/>
  <c r="N14" i="77"/>
  <c r="P14" i="77"/>
  <c r="S14" i="77"/>
  <c r="U14" i="77"/>
  <c r="X14" i="77"/>
  <c r="Q15" i="77"/>
  <c r="V15" i="77"/>
  <c r="Z15" i="77" s="1"/>
  <c r="V17" i="77"/>
  <c r="K18" i="77"/>
  <c r="L17" i="77"/>
  <c r="N18" i="77"/>
  <c r="K20" i="77"/>
  <c r="N20" i="77"/>
  <c r="L19" i="77" s="1"/>
  <c r="P20" i="77"/>
  <c r="S20" i="77"/>
  <c r="Q19" i="77" s="1"/>
  <c r="K23" i="77"/>
  <c r="N23" i="77"/>
  <c r="P23" i="77"/>
  <c r="S23" i="77"/>
  <c r="U23" i="77"/>
  <c r="X23" i="77"/>
  <c r="Q24" i="77"/>
  <c r="Z24" i="77" s="1"/>
  <c r="AB24" i="77" s="1"/>
  <c r="AJ24" i="77" s="1"/>
  <c r="V24" i="77"/>
  <c r="V26" i="77"/>
  <c r="K27" i="77"/>
  <c r="L26" i="77"/>
  <c r="Z26" i="77" s="1"/>
  <c r="N27" i="77"/>
  <c r="K29" i="77"/>
  <c r="L28" i="77"/>
  <c r="N29" i="77"/>
  <c r="P29" i="77"/>
  <c r="Q28" i="77" s="1"/>
  <c r="Z28" i="77" s="1"/>
  <c r="S29" i="77"/>
  <c r="K32" i="77"/>
  <c r="N32" i="77"/>
  <c r="P32" i="77"/>
  <c r="S32" i="77"/>
  <c r="U32" i="77"/>
  <c r="X32" i="77"/>
  <c r="Q33" i="77"/>
  <c r="Z33" i="77"/>
  <c r="V33" i="77"/>
  <c r="V35" i="77"/>
  <c r="K36" i="77"/>
  <c r="L35" i="77" s="1"/>
  <c r="Z35" i="77" s="1"/>
  <c r="N36" i="77"/>
  <c r="K38" i="77"/>
  <c r="N38" i="77"/>
  <c r="L37" i="77" s="1"/>
  <c r="P38" i="77"/>
  <c r="Q37" i="77" s="1"/>
  <c r="S38" i="77"/>
  <c r="K41" i="77"/>
  <c r="N41" i="77"/>
  <c r="P41" i="77"/>
  <c r="S41" i="77"/>
  <c r="U41" i="77"/>
  <c r="X41" i="77"/>
  <c r="Q42" i="77"/>
  <c r="V42" i="77"/>
  <c r="Z42" i="77" s="1"/>
  <c r="V44" i="77"/>
  <c r="K45" i="77"/>
  <c r="L44" i="77"/>
  <c r="N45" i="77"/>
  <c r="K47" i="77"/>
  <c r="N47" i="77"/>
  <c r="L46" i="77" s="1"/>
  <c r="P47" i="77"/>
  <c r="Q46" i="77" s="1"/>
  <c r="Z46" i="77" s="1"/>
  <c r="S47" i="77"/>
  <c r="K5" i="55"/>
  <c r="N5" i="55"/>
  <c r="P5" i="55"/>
  <c r="S5" i="55"/>
  <c r="U5" i="55"/>
  <c r="X5" i="55"/>
  <c r="Z5" i="55"/>
  <c r="AC5" i="55"/>
  <c r="Q6" i="55"/>
  <c r="AE6" i="55" s="1"/>
  <c r="V6" i="55"/>
  <c r="AA6" i="55"/>
  <c r="V8" i="55"/>
  <c r="AA8" i="55"/>
  <c r="K9" i="55"/>
  <c r="L8" i="55" s="1"/>
  <c r="AE8" i="55" s="1"/>
  <c r="N9" i="55"/>
  <c r="AA10" i="55"/>
  <c r="K11" i="55"/>
  <c r="L10" i="55" s="1"/>
  <c r="N11" i="55"/>
  <c r="P11" i="55"/>
  <c r="Q10" i="55" s="1"/>
  <c r="S11" i="55"/>
  <c r="K13" i="55"/>
  <c r="N13" i="55"/>
  <c r="P13" i="55"/>
  <c r="S13" i="55"/>
  <c r="Q12" i="55" s="1"/>
  <c r="U13" i="55"/>
  <c r="V12" i="55" s="1"/>
  <c r="X13" i="55"/>
  <c r="K16" i="55"/>
  <c r="N16" i="55"/>
  <c r="P16" i="55"/>
  <c r="S16" i="55"/>
  <c r="U16" i="55"/>
  <c r="X16" i="55"/>
  <c r="Z16" i="55"/>
  <c r="AC16" i="55"/>
  <c r="Q17" i="55"/>
  <c r="V17" i="55"/>
  <c r="AA17" i="55"/>
  <c r="V19" i="55"/>
  <c r="AA19" i="55"/>
  <c r="K20" i="55"/>
  <c r="N20" i="55"/>
  <c r="AA21" i="55"/>
  <c r="K22" i="55"/>
  <c r="N22" i="55"/>
  <c r="P22" i="55"/>
  <c r="S22" i="55"/>
  <c r="K24" i="55"/>
  <c r="N24" i="55"/>
  <c r="P24" i="55"/>
  <c r="S24" i="55"/>
  <c r="U24" i="55"/>
  <c r="V23" i="55" s="1"/>
  <c r="X24" i="55"/>
  <c r="K27" i="55"/>
  <c r="N27" i="55"/>
  <c r="P27" i="55"/>
  <c r="S27" i="55"/>
  <c r="U27" i="55"/>
  <c r="X27" i="55"/>
  <c r="Q28" i="55"/>
  <c r="V28" i="55"/>
  <c r="V30" i="55"/>
  <c r="K31" i="55"/>
  <c r="L30" i="55" s="1"/>
  <c r="N31" i="55"/>
  <c r="K33" i="55"/>
  <c r="L32" i="55" s="1"/>
  <c r="N33" i="55"/>
  <c r="P33" i="55"/>
  <c r="Q32" i="55" s="1"/>
  <c r="S33" i="55"/>
  <c r="K5" i="56"/>
  <c r="N5" i="56"/>
  <c r="P5" i="56"/>
  <c r="S5" i="56"/>
  <c r="U5" i="56"/>
  <c r="X5" i="56"/>
  <c r="Q6" i="56"/>
  <c r="V6" i="56"/>
  <c r="V8" i="56"/>
  <c r="K9" i="56"/>
  <c r="L8" i="56" s="1"/>
  <c r="N9" i="56"/>
  <c r="Q10" i="56"/>
  <c r="K11" i="56"/>
  <c r="L10" i="56" s="1"/>
  <c r="N11" i="56"/>
  <c r="P11" i="56"/>
  <c r="S11" i="56"/>
  <c r="K14" i="56"/>
  <c r="N14" i="56"/>
  <c r="P14" i="56"/>
  <c r="S14" i="56"/>
  <c r="U14" i="56"/>
  <c r="X14" i="56"/>
  <c r="Q15" i="56"/>
  <c r="Z15" i="56"/>
  <c r="V15" i="56"/>
  <c r="V17" i="56"/>
  <c r="K18" i="56"/>
  <c r="L17" i="56"/>
  <c r="Z17" i="56" s="1"/>
  <c r="N18" i="56"/>
  <c r="K20" i="56"/>
  <c r="L19" i="56"/>
  <c r="N20" i="56"/>
  <c r="P20" i="56"/>
  <c r="Q19" i="56" s="1"/>
  <c r="Z19" i="56" s="1"/>
  <c r="AB19" i="56" s="1"/>
  <c r="AJ19" i="56" s="1"/>
  <c r="S20" i="56"/>
  <c r="K23" i="56"/>
  <c r="N23" i="56"/>
  <c r="P23" i="56"/>
  <c r="S23" i="56"/>
  <c r="U23" i="56"/>
  <c r="X23" i="56"/>
  <c r="Q24" i="56"/>
  <c r="V24" i="56"/>
  <c r="V26" i="56"/>
  <c r="K27" i="56"/>
  <c r="N27" i="56"/>
  <c r="K29" i="56"/>
  <c r="L28" i="56"/>
  <c r="N29" i="56"/>
  <c r="P29" i="56"/>
  <c r="Q28" i="56" s="1"/>
  <c r="Z28" i="56" s="1"/>
  <c r="S29" i="56"/>
  <c r="K32" i="56"/>
  <c r="N32" i="56"/>
  <c r="P32" i="56"/>
  <c r="S32" i="56"/>
  <c r="U32" i="56"/>
  <c r="X32" i="56"/>
  <c r="Q33" i="56"/>
  <c r="Z33" i="56" s="1"/>
  <c r="V33" i="56"/>
  <c r="V35" i="56"/>
  <c r="K36" i="56"/>
  <c r="L35" i="56" s="1"/>
  <c r="N36" i="56"/>
  <c r="K38" i="56"/>
  <c r="L37" i="56" s="1"/>
  <c r="Z37" i="56" s="1"/>
  <c r="N38" i="56"/>
  <c r="P38" i="56"/>
  <c r="Q37" i="56" s="1"/>
  <c r="S38" i="56"/>
  <c r="K41" i="56"/>
  <c r="N41" i="56"/>
  <c r="P41" i="56"/>
  <c r="S41" i="56"/>
  <c r="U41" i="56"/>
  <c r="X41" i="56"/>
  <c r="Q42" i="56"/>
  <c r="V42" i="56"/>
  <c r="V44" i="56"/>
  <c r="K45" i="56"/>
  <c r="L44" i="56" s="1"/>
  <c r="N45" i="56"/>
  <c r="K47" i="56"/>
  <c r="L46" i="56" s="1"/>
  <c r="N47" i="56"/>
  <c r="P47" i="56"/>
  <c r="Q46" i="56" s="1"/>
  <c r="S47" i="56"/>
  <c r="K50" i="56"/>
  <c r="N50" i="56"/>
  <c r="P50" i="56"/>
  <c r="S50" i="56"/>
  <c r="U50" i="56"/>
  <c r="X50" i="56"/>
  <c r="Q51" i="56"/>
  <c r="V51" i="56"/>
  <c r="V53" i="56"/>
  <c r="K54" i="56"/>
  <c r="N54" i="56"/>
  <c r="L53" i="56" s="1"/>
  <c r="K56" i="56"/>
  <c r="L55" i="56"/>
  <c r="Z55" i="56" s="1"/>
  <c r="N56" i="56"/>
  <c r="P56" i="56"/>
  <c r="Q55" i="56" s="1"/>
  <c r="S56" i="56"/>
  <c r="K5" i="57"/>
  <c r="N5" i="57"/>
  <c r="P5" i="57"/>
  <c r="S5" i="57"/>
  <c r="U5" i="57"/>
  <c r="X5" i="57"/>
  <c r="Q6" i="57"/>
  <c r="V6" i="57"/>
  <c r="Z6" i="57" s="1"/>
  <c r="V8" i="57"/>
  <c r="K9" i="57"/>
  <c r="N9" i="57"/>
  <c r="K11" i="57"/>
  <c r="L10" i="57" s="1"/>
  <c r="N11" i="57"/>
  <c r="P11" i="57"/>
  <c r="Q10" i="57" s="1"/>
  <c r="S11" i="57"/>
  <c r="K14" i="57"/>
  <c r="N14" i="57"/>
  <c r="P14" i="57"/>
  <c r="S14" i="57"/>
  <c r="U14" i="57"/>
  <c r="X14" i="57"/>
  <c r="Q15" i="57"/>
  <c r="Z15" i="57" s="1"/>
  <c r="AB15" i="57" s="1"/>
  <c r="AJ15" i="57" s="1"/>
  <c r="V15" i="57"/>
  <c r="V17" i="57"/>
  <c r="K18" i="57"/>
  <c r="L17" i="57" s="1"/>
  <c r="Z17" i="57" s="1"/>
  <c r="N18" i="57"/>
  <c r="Q19" i="57"/>
  <c r="K20" i="57"/>
  <c r="L19" i="57" s="1"/>
  <c r="Z19" i="57" s="1"/>
  <c r="N20" i="57"/>
  <c r="P20" i="57"/>
  <c r="S20" i="57"/>
  <c r="K23" i="57"/>
  <c r="N23" i="57"/>
  <c r="P23" i="57"/>
  <c r="S23" i="57"/>
  <c r="U23" i="57"/>
  <c r="X23" i="57"/>
  <c r="Q24" i="57"/>
  <c r="Z24" i="57"/>
  <c r="V24" i="57"/>
  <c r="V26" i="57"/>
  <c r="K27" i="57"/>
  <c r="N27" i="57"/>
  <c r="K29" i="57"/>
  <c r="L28" i="57" s="1"/>
  <c r="N29" i="57"/>
  <c r="P29" i="57"/>
  <c r="Q28" i="57" s="1"/>
  <c r="S29" i="57"/>
  <c r="K32" i="57"/>
  <c r="N32" i="57"/>
  <c r="P32" i="57"/>
  <c r="S32" i="57"/>
  <c r="U32" i="57"/>
  <c r="X32" i="57"/>
  <c r="Q33" i="57"/>
  <c r="V33" i="57"/>
  <c r="Z33" i="57" s="1"/>
  <c r="V35" i="57"/>
  <c r="K36" i="57"/>
  <c r="N36" i="57"/>
  <c r="K38" i="57"/>
  <c r="L37" i="57" s="1"/>
  <c r="N38" i="57"/>
  <c r="P38" i="57"/>
  <c r="Q37" i="57" s="1"/>
  <c r="S38" i="57"/>
  <c r="K5" i="79"/>
  <c r="N5" i="79"/>
  <c r="P5" i="79"/>
  <c r="S5" i="79"/>
  <c r="U5" i="79"/>
  <c r="X5" i="79"/>
  <c r="Z5" i="79"/>
  <c r="AC5" i="79"/>
  <c r="Q6" i="79"/>
  <c r="V6" i="79"/>
  <c r="AA6" i="79"/>
  <c r="V8" i="79"/>
  <c r="AA8" i="79"/>
  <c r="K9" i="79"/>
  <c r="N9" i="79"/>
  <c r="AA10" i="79"/>
  <c r="K11" i="79"/>
  <c r="N11" i="79"/>
  <c r="P11" i="79"/>
  <c r="S11" i="79"/>
  <c r="K13" i="79"/>
  <c r="L12" i="79" s="1"/>
  <c r="N13" i="79"/>
  <c r="P13" i="79"/>
  <c r="S13" i="79"/>
  <c r="Q12" i="79" s="1"/>
  <c r="AE12" i="79" s="1"/>
  <c r="U13" i="79"/>
  <c r="V12" i="79" s="1"/>
  <c r="X13" i="79"/>
  <c r="K16" i="79"/>
  <c r="N16" i="79"/>
  <c r="P16" i="79"/>
  <c r="S16" i="79"/>
  <c r="U16" i="79"/>
  <c r="X16" i="79"/>
  <c r="Q17" i="79"/>
  <c r="V17" i="79"/>
  <c r="V19" i="79"/>
  <c r="K20" i="79"/>
  <c r="L19" i="79"/>
  <c r="Z19" i="79" s="1"/>
  <c r="N20" i="79"/>
  <c r="K22" i="79"/>
  <c r="L21" i="79" s="1"/>
  <c r="N22" i="79"/>
  <c r="P22" i="79"/>
  <c r="Q21" i="79" s="1"/>
  <c r="S22" i="79"/>
  <c r="K25" i="79"/>
  <c r="N25" i="79"/>
  <c r="P25" i="79"/>
  <c r="S25" i="79"/>
  <c r="U25" i="79"/>
  <c r="X25" i="79"/>
  <c r="Q26" i="79"/>
  <c r="V26" i="79"/>
  <c r="V28" i="79"/>
  <c r="K29" i="79"/>
  <c r="L28" i="79" s="1"/>
  <c r="N29" i="79"/>
  <c r="K31" i="79"/>
  <c r="L30" i="79"/>
  <c r="N31" i="79"/>
  <c r="P31" i="79"/>
  <c r="S31" i="79"/>
  <c r="K34" i="79"/>
  <c r="N34" i="79"/>
  <c r="P34" i="79"/>
  <c r="S34" i="79"/>
  <c r="U34" i="79"/>
  <c r="X34" i="79"/>
  <c r="Q35" i="79"/>
  <c r="V35" i="79"/>
  <c r="Z35" i="79" s="1"/>
  <c r="V37" i="79"/>
  <c r="K38" i="79"/>
  <c r="L37" i="79" s="1"/>
  <c r="N38" i="79"/>
  <c r="K40" i="79"/>
  <c r="L39" i="79" s="1"/>
  <c r="Z39" i="79" s="1"/>
  <c r="N40" i="79"/>
  <c r="P40" i="79"/>
  <c r="Q39" i="79" s="1"/>
  <c r="S40" i="79"/>
  <c r="K43" i="79"/>
  <c r="N43" i="79"/>
  <c r="P43" i="79"/>
  <c r="S43" i="79"/>
  <c r="U43" i="79"/>
  <c r="X43" i="79"/>
  <c r="Q44" i="79"/>
  <c r="V44" i="79"/>
  <c r="V46" i="79"/>
  <c r="K47" i="79"/>
  <c r="N47" i="79"/>
  <c r="K49" i="79"/>
  <c r="N49" i="79"/>
  <c r="P49" i="79"/>
  <c r="S49" i="79"/>
  <c r="K5" i="90"/>
  <c r="N5" i="90"/>
  <c r="P5" i="90"/>
  <c r="S5" i="90"/>
  <c r="U5" i="90"/>
  <c r="X5" i="90"/>
  <c r="Z5" i="90"/>
  <c r="AC5" i="90"/>
  <c r="Q6" i="90"/>
  <c r="V6" i="90"/>
  <c r="AA6" i="90"/>
  <c r="V8" i="90"/>
  <c r="AA8" i="90"/>
  <c r="K9" i="90"/>
  <c r="N9" i="90"/>
  <c r="AA10" i="90"/>
  <c r="K11" i="90"/>
  <c r="L10" i="90" s="1"/>
  <c r="N11" i="90"/>
  <c r="P11" i="90"/>
  <c r="Q10" i="90" s="1"/>
  <c r="S11" i="90"/>
  <c r="Q12" i="90"/>
  <c r="K13" i="90"/>
  <c r="L12" i="90" s="1"/>
  <c r="N13" i="90"/>
  <c r="P13" i="90"/>
  <c r="S13" i="90"/>
  <c r="U13" i="90"/>
  <c r="X13" i="90"/>
  <c r="K16" i="90"/>
  <c r="N16" i="90"/>
  <c r="P16" i="90"/>
  <c r="S16" i="90"/>
  <c r="U16" i="90"/>
  <c r="X16" i="90"/>
  <c r="Q17" i="90"/>
  <c r="V17" i="90"/>
  <c r="V19" i="90"/>
  <c r="K20" i="90"/>
  <c r="L19" i="90" s="1"/>
  <c r="Z19" i="90" s="1"/>
  <c r="N20" i="90"/>
  <c r="K22" i="90"/>
  <c r="N22" i="90"/>
  <c r="L21" i="90" s="1"/>
  <c r="P22" i="90"/>
  <c r="Q21" i="90" s="1"/>
  <c r="S22" i="90"/>
  <c r="K25" i="90"/>
  <c r="N25" i="90"/>
  <c r="P25" i="90"/>
  <c r="S25" i="90"/>
  <c r="U25" i="90"/>
  <c r="X25" i="90"/>
  <c r="Z28" i="90"/>
  <c r="K34" i="90"/>
  <c r="N34" i="90"/>
  <c r="P34" i="90"/>
  <c r="S34" i="90"/>
  <c r="U34" i="90"/>
  <c r="X34" i="90"/>
  <c r="Q35" i="90"/>
  <c r="V35" i="90"/>
  <c r="V37" i="90"/>
  <c r="K38" i="90"/>
  <c r="N38" i="90"/>
  <c r="K40" i="90"/>
  <c r="L39" i="90" s="1"/>
  <c r="N40" i="90"/>
  <c r="P40" i="90"/>
  <c r="S40" i="90"/>
  <c r="Q39" i="90" s="1"/>
  <c r="K43" i="90"/>
  <c r="N43" i="90"/>
  <c r="P43" i="90"/>
  <c r="S43" i="90"/>
  <c r="U43" i="90"/>
  <c r="X43" i="90"/>
  <c r="Q44" i="90"/>
  <c r="Z44" i="90" s="1"/>
  <c r="V44" i="90"/>
  <c r="K47" i="90"/>
  <c r="L46" i="90" s="1"/>
  <c r="Z46" i="90" s="1"/>
  <c r="N47" i="90"/>
  <c r="K49" i="90"/>
  <c r="L48" i="90" s="1"/>
  <c r="N49" i="90"/>
  <c r="P49" i="90"/>
  <c r="Q48" i="90" s="1"/>
  <c r="S49" i="90"/>
  <c r="K5" i="91"/>
  <c r="N5" i="91"/>
  <c r="P5" i="91"/>
  <c r="S5" i="91"/>
  <c r="U5" i="91"/>
  <c r="X5" i="91"/>
  <c r="Q6" i="91"/>
  <c r="V6" i="91"/>
  <c r="L8" i="91"/>
  <c r="Z8" i="91" s="1"/>
  <c r="V8" i="91"/>
  <c r="K9" i="91"/>
  <c r="N9" i="91"/>
  <c r="K11" i="91"/>
  <c r="L10" i="91" s="1"/>
  <c r="N11" i="91"/>
  <c r="P11" i="91"/>
  <c r="S11" i="91"/>
  <c r="K14" i="91"/>
  <c r="N14" i="91"/>
  <c r="P14" i="91"/>
  <c r="S14" i="91"/>
  <c r="U14" i="91"/>
  <c r="X14" i="91"/>
  <c r="Q15" i="91"/>
  <c r="V15" i="91"/>
  <c r="Z15" i="91" s="1"/>
  <c r="V17" i="91"/>
  <c r="K18" i="91"/>
  <c r="N18" i="91"/>
  <c r="L17" i="91" s="1"/>
  <c r="K20" i="91"/>
  <c r="N20" i="91"/>
  <c r="P20" i="91"/>
  <c r="Q19" i="91" s="1"/>
  <c r="S20" i="91"/>
  <c r="K23" i="91"/>
  <c r="N23" i="91"/>
  <c r="P23" i="91"/>
  <c r="S23" i="91"/>
  <c r="U23" i="91"/>
  <c r="X23" i="91"/>
  <c r="Q24" i="91"/>
  <c r="V24" i="91"/>
  <c r="V26" i="91"/>
  <c r="K27" i="91"/>
  <c r="L26" i="91" s="1"/>
  <c r="N27" i="91"/>
  <c r="K29" i="91"/>
  <c r="N29" i="91"/>
  <c r="L28" i="91" s="1"/>
  <c r="Z28" i="91" s="1"/>
  <c r="P29" i="91"/>
  <c r="Q28" i="91"/>
  <c r="S29" i="91"/>
  <c r="K32" i="91"/>
  <c r="N32" i="91"/>
  <c r="P32" i="91"/>
  <c r="S32" i="91"/>
  <c r="U32" i="91"/>
  <c r="X32" i="91"/>
  <c r="Q33" i="91"/>
  <c r="V33" i="91"/>
  <c r="V35" i="91"/>
  <c r="K36" i="91"/>
  <c r="L35" i="91" s="1"/>
  <c r="Z35" i="91" s="1"/>
  <c r="N36" i="91"/>
  <c r="K38" i="91"/>
  <c r="L37" i="91" s="1"/>
  <c r="N38" i="91"/>
  <c r="P38" i="91"/>
  <c r="S38" i="91"/>
  <c r="K41" i="91"/>
  <c r="N41" i="91"/>
  <c r="P41" i="91"/>
  <c r="S41" i="91"/>
  <c r="U41" i="91"/>
  <c r="X41" i="91"/>
  <c r="Q42" i="91"/>
  <c r="V42" i="91"/>
  <c r="V44" i="91"/>
  <c r="K45" i="91"/>
  <c r="N45" i="91"/>
  <c r="K47" i="91"/>
  <c r="L46" i="91" s="1"/>
  <c r="N47" i="91"/>
  <c r="P47" i="91"/>
  <c r="S47" i="91"/>
  <c r="K50" i="91"/>
  <c r="N50" i="91"/>
  <c r="P50" i="91"/>
  <c r="S50" i="91"/>
  <c r="U50" i="91"/>
  <c r="X50" i="91"/>
  <c r="Q51" i="91"/>
  <c r="Z51" i="91" s="1"/>
  <c r="V51" i="91"/>
  <c r="V53" i="91"/>
  <c r="K54" i="91"/>
  <c r="L53" i="91"/>
  <c r="Z53" i="91" s="1"/>
  <c r="N54" i="91"/>
  <c r="K56" i="91"/>
  <c r="N56" i="91"/>
  <c r="P56" i="91"/>
  <c r="Q55" i="91" s="1"/>
  <c r="S56" i="91"/>
  <c r="L57" i="8"/>
  <c r="Z57" i="8" s="1"/>
  <c r="AB57" i="8" s="1"/>
  <c r="AJ57" i="8" s="1"/>
  <c r="L66" i="8"/>
  <c r="Z66" i="8" s="1"/>
  <c r="Z44" i="8"/>
  <c r="Z26" i="8"/>
  <c r="J41" i="39"/>
  <c r="AF39" i="39"/>
  <c r="P31" i="38"/>
  <c r="J33" i="38"/>
  <c r="J29" i="38"/>
  <c r="Z24" i="91"/>
  <c r="Z35" i="90"/>
  <c r="AE10" i="8"/>
  <c r="Z16" i="84"/>
  <c r="AF34" i="39"/>
  <c r="AF44" i="38"/>
  <c r="J8" i="43"/>
  <c r="AC8" i="43"/>
  <c r="AC6" i="43"/>
  <c r="Q10" i="86"/>
  <c r="L8" i="86"/>
  <c r="Z8" i="86" s="1"/>
  <c r="Z66" i="86"/>
  <c r="L10" i="64"/>
  <c r="Z117" i="64"/>
  <c r="J59" i="51" l="1"/>
  <c r="X59" i="51" s="1"/>
  <c r="Z59" i="51" s="1"/>
  <c r="AJ59" i="51" s="1"/>
  <c r="X48" i="51"/>
  <c r="Z48" i="51" s="1"/>
  <c r="AJ48" i="51" s="1"/>
  <c r="X39" i="51"/>
  <c r="Z39" i="51" s="1"/>
  <c r="AJ39" i="51" s="1"/>
  <c r="X30" i="51"/>
  <c r="Z30" i="51" s="1"/>
  <c r="AJ30" i="51" s="1"/>
  <c r="J23" i="51"/>
  <c r="AC23" i="51" s="1"/>
  <c r="AC12" i="51"/>
  <c r="AC10" i="51"/>
  <c r="X39" i="73"/>
  <c r="Z41" i="73" s="1"/>
  <c r="AJ41" i="73" s="1"/>
  <c r="X32" i="73"/>
  <c r="Z32" i="73" s="1"/>
  <c r="AJ32" i="73" s="1"/>
  <c r="J30" i="73"/>
  <c r="X30" i="73" s="1"/>
  <c r="AC23" i="73"/>
  <c r="AC21" i="73"/>
  <c r="AC19" i="73"/>
  <c r="T12" i="73"/>
  <c r="J10" i="73"/>
  <c r="AC10" i="73" s="1"/>
  <c r="X35" i="70"/>
  <c r="X39" i="70"/>
  <c r="X37" i="70"/>
  <c r="X26" i="70"/>
  <c r="X30" i="70"/>
  <c r="Z30" i="70" s="1"/>
  <c r="AJ30" i="70" s="1"/>
  <c r="J28" i="70"/>
  <c r="X28" i="70" s="1"/>
  <c r="X21" i="70"/>
  <c r="X19" i="70"/>
  <c r="X17" i="70"/>
  <c r="Z17" i="70" s="1"/>
  <c r="AJ17" i="70" s="1"/>
  <c r="J12" i="70"/>
  <c r="AC8" i="70"/>
  <c r="X28" i="43"/>
  <c r="Z28" i="43" s="1"/>
  <c r="AJ28" i="43" s="1"/>
  <c r="O21" i="43"/>
  <c r="AC21" i="43" s="1"/>
  <c r="J19" i="43"/>
  <c r="AC19" i="43" s="1"/>
  <c r="AC12" i="43"/>
  <c r="AE12" i="43" s="1"/>
  <c r="AJ12" i="43" s="1"/>
  <c r="AE10" i="43"/>
  <c r="AJ10" i="43" s="1"/>
  <c r="X50" i="69"/>
  <c r="Z50" i="69" s="1"/>
  <c r="AJ50" i="69" s="1"/>
  <c r="O41" i="69"/>
  <c r="X41" i="69" s="1"/>
  <c r="X39" i="69"/>
  <c r="X32" i="69"/>
  <c r="X28" i="69"/>
  <c r="J30" i="69"/>
  <c r="X30" i="69" s="1"/>
  <c r="O23" i="69"/>
  <c r="T23" i="69"/>
  <c r="AC19" i="69"/>
  <c r="O21" i="69"/>
  <c r="AC21" i="69" s="1"/>
  <c r="AC23" i="69"/>
  <c r="AC17" i="69"/>
  <c r="AC12" i="69"/>
  <c r="AC8" i="69"/>
  <c r="AC10" i="69"/>
  <c r="X50" i="52"/>
  <c r="X46" i="52"/>
  <c r="Z46" i="52" s="1"/>
  <c r="AJ46" i="52" s="1"/>
  <c r="Z39" i="52"/>
  <c r="AJ39" i="52" s="1"/>
  <c r="Z37" i="52"/>
  <c r="AJ37" i="52" s="1"/>
  <c r="O32" i="52"/>
  <c r="X32" i="52" s="1"/>
  <c r="X28" i="52"/>
  <c r="X30" i="52"/>
  <c r="AC23" i="52"/>
  <c r="AC17" i="52"/>
  <c r="AC21" i="52"/>
  <c r="T12" i="52"/>
  <c r="AC8" i="52"/>
  <c r="AC10" i="52"/>
  <c r="J64" i="75"/>
  <c r="X64" i="75" s="1"/>
  <c r="Z64" i="75" s="1"/>
  <c r="AJ64" i="75" s="1"/>
  <c r="O64" i="75"/>
  <c r="Z53" i="75"/>
  <c r="AJ53" i="75" s="1"/>
  <c r="Z51" i="75"/>
  <c r="AJ51" i="75" s="1"/>
  <c r="J46" i="75"/>
  <c r="X46" i="75" s="1"/>
  <c r="Z46" i="75" s="1"/>
  <c r="AJ46" i="75" s="1"/>
  <c r="X35" i="75"/>
  <c r="AJ35" i="75" s="1"/>
  <c r="J19" i="75"/>
  <c r="X19" i="75" s="1"/>
  <c r="Z19" i="75" s="1"/>
  <c r="AJ19" i="75" s="1"/>
  <c r="X6" i="75"/>
  <c r="Z6" i="75" s="1"/>
  <c r="AJ6" i="75" s="1"/>
  <c r="J10" i="75"/>
  <c r="X10" i="75" s="1"/>
  <c r="Z10" i="75" s="1"/>
  <c r="AJ10" i="75" s="1"/>
  <c r="O23" i="68"/>
  <c r="AC23" i="68" s="1"/>
  <c r="AC17" i="68"/>
  <c r="AE21" i="68" s="1"/>
  <c r="AJ21" i="68" s="1"/>
  <c r="O12" i="68"/>
  <c r="AC12" i="68" s="1"/>
  <c r="AJ12" i="68" s="1"/>
  <c r="O10" i="68"/>
  <c r="AC10" i="68"/>
  <c r="J8" i="68"/>
  <c r="AC8" i="68" s="1"/>
  <c r="AC6" i="68"/>
  <c r="O46" i="47"/>
  <c r="X46" i="47" s="1"/>
  <c r="X37" i="47"/>
  <c r="Z37" i="47" s="1"/>
  <c r="AJ37" i="47" s="1"/>
  <c r="X33" i="47"/>
  <c r="X35" i="47"/>
  <c r="X28" i="47"/>
  <c r="Z28" i="47" s="1"/>
  <c r="AJ28" i="47" s="1"/>
  <c r="X24" i="47"/>
  <c r="X19" i="47"/>
  <c r="Z19" i="47" s="1"/>
  <c r="AJ19" i="47" s="1"/>
  <c r="O30" i="71"/>
  <c r="X28" i="71"/>
  <c r="X26" i="71"/>
  <c r="J30" i="71"/>
  <c r="X30" i="71" s="1"/>
  <c r="Z30" i="71" s="1"/>
  <c r="AJ30" i="71" s="1"/>
  <c r="O21" i="71"/>
  <c r="X21" i="71"/>
  <c r="Z21" i="71" s="1"/>
  <c r="AJ21" i="71" s="1"/>
  <c r="J12" i="71"/>
  <c r="T12" i="71"/>
  <c r="AC12" i="71" s="1"/>
  <c r="AC6" i="71"/>
  <c r="J10" i="71"/>
  <c r="AC10" i="71" s="1"/>
  <c r="AE10" i="71" s="1"/>
  <c r="AJ10" i="71" s="1"/>
  <c r="Z35" i="56"/>
  <c r="AB37" i="56" s="1"/>
  <c r="AJ37" i="56" s="1"/>
  <c r="Z39" i="90"/>
  <c r="L37" i="90"/>
  <c r="V12" i="90"/>
  <c r="L8" i="90"/>
  <c r="AE8" i="90" s="1"/>
  <c r="AE6" i="90"/>
  <c r="L78" i="91"/>
  <c r="AE78" i="91" s="1"/>
  <c r="AG78" i="91" s="1"/>
  <c r="AJ78" i="91" s="1"/>
  <c r="AE67" i="91"/>
  <c r="AE61" i="91"/>
  <c r="L55" i="91"/>
  <c r="Z53" i="56"/>
  <c r="Z51" i="56"/>
  <c r="AJ55" i="56" s="1"/>
  <c r="Z46" i="56"/>
  <c r="Z42" i="56"/>
  <c r="Z44" i="56"/>
  <c r="AB44" i="56" s="1"/>
  <c r="AJ44" i="56" s="1"/>
  <c r="Z24" i="56"/>
  <c r="AB28" i="56" s="1"/>
  <c r="AJ28" i="56" s="1"/>
  <c r="L26" i="56"/>
  <c r="Z26" i="56" s="1"/>
  <c r="AB26" i="56" s="1"/>
  <c r="AJ26" i="56" s="1"/>
  <c r="AB15" i="56"/>
  <c r="AJ15" i="56" s="1"/>
  <c r="AB17" i="56"/>
  <c r="AJ17" i="56" s="1"/>
  <c r="Z6" i="56"/>
  <c r="Z8" i="56"/>
  <c r="AB8" i="56" s="1"/>
  <c r="AJ8" i="56" s="1"/>
  <c r="Z10" i="56"/>
  <c r="Z32" i="55"/>
  <c r="Z28" i="55"/>
  <c r="Z30" i="55"/>
  <c r="Q23" i="55"/>
  <c r="Q21" i="55"/>
  <c r="L23" i="55"/>
  <c r="AE23" i="55" s="1"/>
  <c r="L21" i="55"/>
  <c r="AE21" i="55" s="1"/>
  <c r="AE17" i="55"/>
  <c r="L19" i="55"/>
  <c r="AE19" i="55" s="1"/>
  <c r="L12" i="55"/>
  <c r="AE12" i="55" s="1"/>
  <c r="AE10" i="55"/>
  <c r="AJ10" i="55" s="1"/>
  <c r="Z44" i="77"/>
  <c r="AB46" i="77" s="1"/>
  <c r="AJ46" i="77" s="1"/>
  <c r="Z37" i="77"/>
  <c r="AB37" i="77" s="1"/>
  <c r="AJ37" i="77" s="1"/>
  <c r="AB28" i="77"/>
  <c r="AJ28" i="77" s="1"/>
  <c r="AB26" i="77"/>
  <c r="AJ26" i="77" s="1"/>
  <c r="Z17" i="77"/>
  <c r="Z19" i="77"/>
  <c r="AB19" i="77" s="1"/>
  <c r="AJ19" i="77" s="1"/>
  <c r="Z8" i="77"/>
  <c r="AB6" i="77" s="1"/>
  <c r="AJ6" i="77" s="1"/>
  <c r="AB10" i="77"/>
  <c r="AJ10" i="77" s="1"/>
  <c r="Z19" i="53"/>
  <c r="AB19" i="53" s="1"/>
  <c r="AJ19" i="53" s="1"/>
  <c r="Z17" i="53"/>
  <c r="AB15" i="53" s="1"/>
  <c r="AJ15" i="53" s="1"/>
  <c r="Z10" i="53"/>
  <c r="AB10" i="53" s="1"/>
  <c r="AJ10" i="53" s="1"/>
  <c r="Z10" i="57"/>
  <c r="AB10" i="57" s="1"/>
  <c r="AJ10" i="57" s="1"/>
  <c r="L8" i="57"/>
  <c r="Z8" i="57" s="1"/>
  <c r="AB17" i="57"/>
  <c r="AJ17" i="57" s="1"/>
  <c r="AB19" i="57"/>
  <c r="AJ19" i="57" s="1"/>
  <c r="Z28" i="57"/>
  <c r="AB28" i="57" s="1"/>
  <c r="AJ28" i="57" s="1"/>
  <c r="L26" i="57"/>
  <c r="Z26" i="57" s="1"/>
  <c r="Z37" i="57"/>
  <c r="AB37" i="57" s="1"/>
  <c r="AJ37" i="57" s="1"/>
  <c r="L35" i="57"/>
  <c r="Z35" i="57" s="1"/>
  <c r="Q10" i="79"/>
  <c r="L10" i="79"/>
  <c r="AE6" i="79"/>
  <c r="L8" i="79"/>
  <c r="AE8" i="79" s="1"/>
  <c r="Z21" i="79"/>
  <c r="Q30" i="79"/>
  <c r="Z28" i="79"/>
  <c r="Z30" i="79"/>
  <c r="Z26" i="79"/>
  <c r="Z37" i="79"/>
  <c r="AB37" i="79" s="1"/>
  <c r="AJ37" i="79" s="1"/>
  <c r="L48" i="79"/>
  <c r="Z44" i="79"/>
  <c r="Q48" i="79"/>
  <c r="L46" i="79"/>
  <c r="Z46" i="79" s="1"/>
  <c r="Q46" i="91"/>
  <c r="Z42" i="91"/>
  <c r="L44" i="91"/>
  <c r="Z44" i="91" s="1"/>
  <c r="Q37" i="91"/>
  <c r="Z33" i="91"/>
  <c r="AB35" i="91" s="1"/>
  <c r="AJ35" i="91" s="1"/>
  <c r="Z26" i="91"/>
  <c r="AB26" i="91" s="1"/>
  <c r="AJ26" i="91" s="1"/>
  <c r="Z17" i="91"/>
  <c r="L19" i="91"/>
  <c r="Z6" i="91"/>
  <c r="AB8" i="91" s="1"/>
  <c r="AJ8" i="91" s="1"/>
  <c r="Z10" i="91"/>
  <c r="AB10" i="91" s="1"/>
  <c r="AJ10" i="91" s="1"/>
  <c r="Q10" i="91"/>
  <c r="X26" i="75"/>
  <c r="Z26" i="75" s="1"/>
  <c r="AJ26" i="75" s="1"/>
  <c r="X10" i="47"/>
  <c r="Z10" i="47" s="1"/>
  <c r="AJ10" i="47" s="1"/>
  <c r="AE80" i="84"/>
  <c r="L80" i="84"/>
  <c r="L76" i="84"/>
  <c r="AE65" i="84"/>
  <c r="V69" i="84"/>
  <c r="AE67" i="84"/>
  <c r="Z54" i="84"/>
  <c r="AB54" i="84" s="1"/>
  <c r="AJ54" i="84" s="1"/>
  <c r="Z43" i="84"/>
  <c r="AB43" i="84" s="1"/>
  <c r="AJ43" i="84" s="1"/>
  <c r="Z38" i="84"/>
  <c r="Z34" i="84"/>
  <c r="L36" i="84"/>
  <c r="Z36" i="84" s="1"/>
  <c r="AB36" i="84" s="1"/>
  <c r="AJ36" i="84" s="1"/>
  <c r="Z27" i="84"/>
  <c r="AB27" i="84" s="1"/>
  <c r="AJ27" i="84" s="1"/>
  <c r="Z25" i="84"/>
  <c r="AB29" i="84" s="1"/>
  <c r="AJ29" i="84" s="1"/>
  <c r="AB25" i="84"/>
  <c r="AJ25" i="84" s="1"/>
  <c r="AB18" i="84"/>
  <c r="AJ18" i="84" s="1"/>
  <c r="Z20" i="84"/>
  <c r="Q11" i="84"/>
  <c r="Z11" i="84" s="1"/>
  <c r="AB11" i="84" s="1"/>
  <c r="AJ11" i="84" s="1"/>
  <c r="Z7" i="84"/>
  <c r="Z9" i="84"/>
  <c r="Q55" i="86"/>
  <c r="Z55" i="86" s="1"/>
  <c r="Z51" i="86"/>
  <c r="AB51" i="86" s="1"/>
  <c r="AJ51" i="86" s="1"/>
  <c r="Z53" i="86"/>
  <c r="Z44" i="86"/>
  <c r="AB44" i="86" s="1"/>
  <c r="AJ44" i="86" s="1"/>
  <c r="Z46" i="86"/>
  <c r="AB46" i="86" s="1"/>
  <c r="AJ46" i="86" s="1"/>
  <c r="AB33" i="86"/>
  <c r="AJ33" i="86" s="1"/>
  <c r="AB35" i="86"/>
  <c r="AJ35" i="86" s="1"/>
  <c r="Z15" i="86"/>
  <c r="AB15" i="86" s="1"/>
  <c r="AJ15" i="86" s="1"/>
  <c r="Z19" i="86"/>
  <c r="AB19" i="86" s="1"/>
  <c r="AJ19" i="86" s="1"/>
  <c r="Z17" i="86"/>
  <c r="AB17" i="86" s="1"/>
  <c r="AJ17" i="86" s="1"/>
  <c r="Z64" i="8"/>
  <c r="Z62" i="8"/>
  <c r="AB66" i="8" s="1"/>
  <c r="AJ66" i="8" s="1"/>
  <c r="AB53" i="8"/>
  <c r="AJ53" i="8" s="1"/>
  <c r="AB55" i="8"/>
  <c r="AJ55" i="8" s="1"/>
  <c r="AB44" i="8"/>
  <c r="AJ44" i="8" s="1"/>
  <c r="AB48" i="8"/>
  <c r="AJ48" i="8" s="1"/>
  <c r="Z37" i="8"/>
  <c r="Z39" i="8"/>
  <c r="Z35" i="8"/>
  <c r="Q30" i="8"/>
  <c r="Z30" i="8" s="1"/>
  <c r="L28" i="8"/>
  <c r="Z28" i="8" s="1"/>
  <c r="AB28" i="8" s="1"/>
  <c r="AJ28" i="8" s="1"/>
  <c r="Q21" i="8"/>
  <c r="Z21" i="8" s="1"/>
  <c r="L12" i="8"/>
  <c r="AE12" i="8" s="1"/>
  <c r="AG12" i="8" s="1"/>
  <c r="AJ12" i="8" s="1"/>
  <c r="AG8" i="8"/>
  <c r="AJ8" i="8" s="1"/>
  <c r="Z110" i="64"/>
  <c r="Z108" i="64"/>
  <c r="AB112" i="64" s="1"/>
  <c r="AJ112" i="64" s="1"/>
  <c r="Z101" i="64"/>
  <c r="Z94" i="64"/>
  <c r="AB94" i="64" s="1"/>
  <c r="AJ94" i="64" s="1"/>
  <c r="Q85" i="64"/>
  <c r="Z85" i="64" s="1"/>
  <c r="AB85" i="64" s="1"/>
  <c r="AJ85" i="64" s="1"/>
  <c r="L83" i="64"/>
  <c r="Z83" i="64" s="1"/>
  <c r="Z72" i="64"/>
  <c r="Z76" i="64"/>
  <c r="AB76" i="64" s="1"/>
  <c r="AJ76" i="64" s="1"/>
  <c r="L74" i="64"/>
  <c r="Z74" i="64" s="1"/>
  <c r="Z60" i="64"/>
  <c r="AB60" i="64" s="1"/>
  <c r="AJ60" i="64" s="1"/>
  <c r="Z53" i="64"/>
  <c r="AB55" i="64" s="1"/>
  <c r="AJ55" i="64" s="1"/>
  <c r="Z42" i="64"/>
  <c r="AB42" i="64" s="1"/>
  <c r="AJ42" i="64" s="1"/>
  <c r="AB37" i="64"/>
  <c r="AJ37" i="64" s="1"/>
  <c r="L35" i="64"/>
  <c r="Z35" i="64" s="1"/>
  <c r="AB35" i="64" s="1"/>
  <c r="AJ35" i="64" s="1"/>
  <c r="Z28" i="64"/>
  <c r="AB28" i="64" s="1"/>
  <c r="AJ28" i="64" s="1"/>
  <c r="Z15" i="64"/>
  <c r="AB15" i="64" s="1"/>
  <c r="AJ15" i="64" s="1"/>
  <c r="Z10" i="64"/>
  <c r="Z6" i="64"/>
  <c r="Z8" i="64"/>
  <c r="AB6" i="64"/>
  <c r="AJ6" i="64" s="1"/>
  <c r="V12" i="93"/>
  <c r="L12" i="93"/>
  <c r="L8" i="93"/>
  <c r="AE8" i="93" s="1"/>
  <c r="AB46" i="93"/>
  <c r="AJ46" i="93" s="1"/>
  <c r="AB44" i="93"/>
  <c r="AJ44" i="93" s="1"/>
  <c r="Q57" i="93"/>
  <c r="Z55" i="93"/>
  <c r="Q21" i="93"/>
  <c r="Z17" i="93"/>
  <c r="AB19" i="93" s="1"/>
  <c r="AJ19" i="93" s="1"/>
  <c r="Z35" i="93"/>
  <c r="Z37" i="93"/>
  <c r="Z10" i="86"/>
  <c r="Z6" i="86"/>
  <c r="AB8" i="86" s="1"/>
  <c r="AJ8" i="86" s="1"/>
  <c r="L26" i="86"/>
  <c r="Z26" i="86" s="1"/>
  <c r="AB62" i="86"/>
  <c r="AJ62" i="86" s="1"/>
  <c r="AB66" i="86"/>
  <c r="AJ66" i="86" s="1"/>
  <c r="AB64" i="86"/>
  <c r="AJ64" i="86" s="1"/>
  <c r="AB30" i="93"/>
  <c r="AJ30" i="93" s="1"/>
  <c r="AB28" i="93"/>
  <c r="AJ28" i="93" s="1"/>
  <c r="AB26" i="93"/>
  <c r="AJ26" i="93" s="1"/>
  <c r="Z75" i="86"/>
  <c r="Z71" i="86"/>
  <c r="Z21" i="90"/>
  <c r="AE10" i="90"/>
  <c r="Z37" i="90"/>
  <c r="AB37" i="90" s="1"/>
  <c r="AJ37" i="90" s="1"/>
  <c r="Z17" i="90"/>
  <c r="AE12" i="90"/>
  <c r="X37" i="71"/>
  <c r="Z37" i="71" s="1"/>
  <c r="AJ37" i="71" s="1"/>
  <c r="X17" i="71"/>
  <c r="AH16" i="38"/>
  <c r="AR10" i="38"/>
  <c r="V12" i="38"/>
  <c r="AR16" i="38"/>
  <c r="AR6" i="38"/>
  <c r="AF45" i="39"/>
  <c r="P43" i="39"/>
  <c r="AF43" i="39"/>
  <c r="AF41" i="39"/>
  <c r="AF21" i="39"/>
  <c r="AF17" i="39"/>
  <c r="J19" i="39"/>
  <c r="AF19" i="39" s="1"/>
  <c r="AF38" i="38"/>
  <c r="AH44" i="38" s="1"/>
  <c r="AW44" i="38" s="1"/>
  <c r="AF32" i="39"/>
  <c r="AF30" i="39"/>
  <c r="AF29" i="38"/>
  <c r="AF27" i="38"/>
  <c r="AF31" i="38"/>
  <c r="AF10" i="39"/>
  <c r="J12" i="39"/>
  <c r="AF12" i="39" s="1"/>
  <c r="AF42" i="38"/>
  <c r="Z55" i="91"/>
  <c r="AB55" i="91" s="1"/>
  <c r="AJ55" i="91" s="1"/>
  <c r="Z46" i="91"/>
  <c r="AB46" i="91" s="1"/>
  <c r="AJ46" i="91" s="1"/>
  <c r="Z37" i="91"/>
  <c r="AB37" i="91" s="1"/>
  <c r="AJ37" i="91" s="1"/>
  <c r="Z48" i="90"/>
  <c r="AB48" i="90" s="1"/>
  <c r="AJ48" i="90" s="1"/>
  <c r="Z48" i="79"/>
  <c r="AB48" i="79" s="1"/>
  <c r="AJ48" i="79" s="1"/>
  <c r="Z17" i="79"/>
  <c r="AC12" i="52"/>
  <c r="X50" i="51"/>
  <c r="Z50" i="51" s="1"/>
  <c r="AJ50" i="51" s="1"/>
  <c r="AC12" i="73"/>
  <c r="AE12" i="73" s="1"/>
  <c r="AJ12" i="73" s="1"/>
  <c r="AF33" i="38"/>
  <c r="Z19" i="91"/>
  <c r="AC12" i="70"/>
  <c r="AE12" i="93"/>
  <c r="AE6" i="93"/>
  <c r="AG6" i="93" s="1"/>
  <c r="Z28" i="86"/>
  <c r="AB28" i="86" s="1"/>
  <c r="AJ28" i="86" s="1"/>
  <c r="X37" i="69"/>
  <c r="AC6" i="70"/>
  <c r="X46" i="69"/>
  <c r="Z46" i="69" s="1"/>
  <c r="AJ46" i="69" s="1"/>
  <c r="Z57" i="93"/>
  <c r="AB57" i="93" s="1"/>
  <c r="AJ57" i="93" s="1"/>
  <c r="Z39" i="93"/>
  <c r="AB39" i="93" s="1"/>
  <c r="AJ39" i="93" s="1"/>
  <c r="Z21" i="93"/>
  <c r="AB21" i="93" s="1"/>
  <c r="AJ21" i="93" s="1"/>
  <c r="AE69" i="84"/>
  <c r="AJ69" i="84" s="1"/>
  <c r="AE76" i="84"/>
  <c r="Z103" i="64"/>
  <c r="AB103" i="64" s="1"/>
  <c r="AJ103" i="64" s="1"/>
  <c r="AF28" i="39"/>
  <c r="AE63" i="84"/>
  <c r="AF8" i="39"/>
  <c r="AF6" i="39"/>
  <c r="AR8" i="38"/>
  <c r="AE74" i="84"/>
  <c r="AG74" i="84" s="1"/>
  <c r="AJ74" i="84" s="1"/>
  <c r="AE63" i="91"/>
  <c r="AE76" i="91"/>
  <c r="AG74" i="91" s="1"/>
  <c r="AJ74" i="91" s="1"/>
  <c r="AE65" i="91"/>
  <c r="Z121" i="64"/>
  <c r="Z119" i="64"/>
  <c r="Z55" i="51" l="1"/>
  <c r="AJ55" i="51" s="1"/>
  <c r="Z57" i="51"/>
  <c r="AJ57" i="51" s="1"/>
  <c r="Z46" i="51"/>
  <c r="AJ46" i="51" s="1"/>
  <c r="Z41" i="51"/>
  <c r="AJ41" i="51" s="1"/>
  <c r="Z37" i="51"/>
  <c r="AJ37" i="51" s="1"/>
  <c r="Z32" i="51"/>
  <c r="AJ32" i="51" s="1"/>
  <c r="Z28" i="51"/>
  <c r="AJ28" i="51" s="1"/>
  <c r="AE17" i="51"/>
  <c r="AJ17" i="51" s="1"/>
  <c r="AE23" i="51"/>
  <c r="AJ23" i="51" s="1"/>
  <c r="AE21" i="51"/>
  <c r="AJ21" i="51" s="1"/>
  <c r="AE19" i="51"/>
  <c r="AJ19" i="51" s="1"/>
  <c r="AE12" i="51"/>
  <c r="AJ12" i="51" s="1"/>
  <c r="AE10" i="51"/>
  <c r="AJ10" i="51" s="1"/>
  <c r="AE6" i="51"/>
  <c r="AJ6" i="51" s="1"/>
  <c r="AE8" i="51"/>
  <c r="AJ8" i="51" s="1"/>
  <c r="D91" i="51" s="1"/>
  <c r="Z39" i="73"/>
  <c r="AJ39" i="73" s="1"/>
  <c r="Z37" i="73"/>
  <c r="AJ37" i="73" s="1"/>
  <c r="Z30" i="73"/>
  <c r="AJ30" i="73" s="1"/>
  <c r="Z28" i="73"/>
  <c r="AJ28" i="73" s="1"/>
  <c r="AE23" i="73"/>
  <c r="AJ23" i="73" s="1"/>
  <c r="AE21" i="73"/>
  <c r="AJ21" i="73" s="1"/>
  <c r="AE19" i="73"/>
  <c r="AJ19" i="73" s="1"/>
  <c r="AE17" i="73"/>
  <c r="AJ17" i="73" s="1"/>
  <c r="AJ10" i="73"/>
  <c r="AE8" i="73"/>
  <c r="AJ8" i="73" s="1"/>
  <c r="AJ6" i="73"/>
  <c r="C61" i="73"/>
  <c r="G61" i="73"/>
  <c r="D62" i="73"/>
  <c r="Z37" i="70"/>
  <c r="AJ37" i="70" s="1"/>
  <c r="Z39" i="70"/>
  <c r="AJ39" i="70" s="1"/>
  <c r="Z35" i="70"/>
  <c r="AJ35" i="70" s="1"/>
  <c r="Z28" i="70"/>
  <c r="AJ28" i="70" s="1"/>
  <c r="Z26" i="70"/>
  <c r="AJ26" i="70" s="1"/>
  <c r="U53" i="70" s="1"/>
  <c r="Z19" i="70"/>
  <c r="AJ19" i="70" s="1"/>
  <c r="Z21" i="70"/>
  <c r="AJ21" i="70" s="1"/>
  <c r="AE6" i="70"/>
  <c r="AJ6" i="70" s="1"/>
  <c r="AE12" i="70"/>
  <c r="AJ12" i="70" s="1"/>
  <c r="AE10" i="70"/>
  <c r="AJ10" i="70" s="1"/>
  <c r="AE8" i="70"/>
  <c r="AJ8" i="70" s="1"/>
  <c r="U62" i="70" s="1"/>
  <c r="Z32" i="43"/>
  <c r="AJ32" i="43" s="1"/>
  <c r="Z30" i="43"/>
  <c r="AJ30" i="43" s="1"/>
  <c r="AE8" i="43"/>
  <c r="AJ8" i="43" s="1"/>
  <c r="AE6" i="43"/>
  <c r="AJ6" i="43" s="1"/>
  <c r="Z48" i="69"/>
  <c r="AJ48" i="69" s="1"/>
  <c r="Z37" i="69"/>
  <c r="AJ37" i="69" s="1"/>
  <c r="Z41" i="69"/>
  <c r="AJ41" i="69" s="1"/>
  <c r="Z39" i="69"/>
  <c r="AJ39" i="69" s="1"/>
  <c r="Z32" i="69"/>
  <c r="AJ32" i="69" s="1"/>
  <c r="AJ30" i="69"/>
  <c r="AJ28" i="69"/>
  <c r="AE21" i="69"/>
  <c r="AJ21" i="69" s="1"/>
  <c r="AE23" i="69"/>
  <c r="AJ23" i="69" s="1"/>
  <c r="AE17" i="69"/>
  <c r="AJ17" i="69" s="1"/>
  <c r="AE19" i="69"/>
  <c r="AJ19" i="69" s="1"/>
  <c r="AE10" i="69"/>
  <c r="AJ10" i="69" s="1"/>
  <c r="AE12" i="69"/>
  <c r="AJ12" i="69" s="1"/>
  <c r="AE8" i="69"/>
  <c r="AJ8" i="69" s="1"/>
  <c r="AE6" i="69"/>
  <c r="AJ6" i="69" s="1"/>
  <c r="C73" i="69" s="1"/>
  <c r="Z48" i="52"/>
  <c r="AJ48" i="52" s="1"/>
  <c r="Z50" i="52"/>
  <c r="AJ50" i="52" s="1"/>
  <c r="AJ32" i="52"/>
  <c r="Z30" i="52"/>
  <c r="AJ30" i="52" s="1"/>
  <c r="AJ28" i="52"/>
  <c r="AE19" i="52"/>
  <c r="AJ19" i="52" s="1"/>
  <c r="AE21" i="52"/>
  <c r="AJ21" i="52" s="1"/>
  <c r="AE23" i="52"/>
  <c r="AJ23" i="52" s="1"/>
  <c r="AE17" i="52"/>
  <c r="AJ17" i="52" s="1"/>
  <c r="AE12" i="52"/>
  <c r="AJ12" i="52" s="1"/>
  <c r="AE10" i="52"/>
  <c r="AJ10" i="52" s="1"/>
  <c r="AE6" i="52"/>
  <c r="AJ6" i="52" s="1"/>
  <c r="AE8" i="52"/>
  <c r="AJ8" i="52" s="1"/>
  <c r="Z60" i="75"/>
  <c r="AJ60" i="75" s="1"/>
  <c r="Z62" i="75"/>
  <c r="AJ62" i="75" s="1"/>
  <c r="Z42" i="75"/>
  <c r="AJ42" i="75" s="1"/>
  <c r="Z44" i="75"/>
  <c r="AJ44" i="75" s="1"/>
  <c r="Z37" i="75"/>
  <c r="AJ37" i="75" s="1"/>
  <c r="AJ33" i="75"/>
  <c r="Z15" i="75"/>
  <c r="AJ15" i="75" s="1"/>
  <c r="Z17" i="75"/>
  <c r="AJ17" i="75" s="1"/>
  <c r="Z8" i="75"/>
  <c r="AJ8" i="75" s="1"/>
  <c r="AE23" i="68"/>
  <c r="AJ23" i="68" s="1"/>
  <c r="AE19" i="68"/>
  <c r="AJ19" i="68" s="1"/>
  <c r="AE17" i="68"/>
  <c r="AJ17" i="68" s="1"/>
  <c r="AE10" i="68"/>
  <c r="AJ10" i="68" s="1"/>
  <c r="AJ8" i="68"/>
  <c r="AE6" i="68"/>
  <c r="AJ6" i="68" s="1"/>
  <c r="Z46" i="47"/>
  <c r="AJ46" i="47" s="1"/>
  <c r="Z42" i="47"/>
  <c r="AJ42" i="47" s="1"/>
  <c r="Z44" i="47"/>
  <c r="AJ44" i="47" s="1"/>
  <c r="Z35" i="47"/>
  <c r="AJ35" i="47" s="1"/>
  <c r="Z33" i="47"/>
  <c r="AJ33" i="47" s="1"/>
  <c r="Z24" i="47"/>
  <c r="AJ24" i="47" s="1"/>
  <c r="Z26" i="47"/>
  <c r="AJ26" i="47" s="1"/>
  <c r="Z15" i="47"/>
  <c r="AJ15" i="47" s="1"/>
  <c r="Z17" i="47"/>
  <c r="AJ17" i="47" s="1"/>
  <c r="Z39" i="71"/>
  <c r="AJ39" i="71" s="1"/>
  <c r="Z35" i="71"/>
  <c r="AJ35" i="71" s="1"/>
  <c r="Z28" i="71"/>
  <c r="AJ28" i="71" s="1"/>
  <c r="Z26" i="71"/>
  <c r="AJ26" i="71" s="1"/>
  <c r="Z17" i="71"/>
  <c r="AJ17" i="71" s="1"/>
  <c r="Z19" i="71"/>
  <c r="AJ19" i="71" s="1"/>
  <c r="AE12" i="71"/>
  <c r="AJ12" i="71" s="1"/>
  <c r="AE6" i="71"/>
  <c r="AJ6" i="71" s="1"/>
  <c r="AE8" i="71"/>
  <c r="AJ8" i="71" s="1"/>
  <c r="AB35" i="56"/>
  <c r="AJ35" i="56" s="1"/>
  <c r="AB33" i="56"/>
  <c r="AJ33" i="56" s="1"/>
  <c r="AB46" i="90"/>
  <c r="AJ46" i="90" s="1"/>
  <c r="AB44" i="90"/>
  <c r="AJ44" i="90" s="1"/>
  <c r="AB39" i="90"/>
  <c r="AJ39" i="90" s="1"/>
  <c r="AB35" i="90"/>
  <c r="AJ35" i="90" s="1"/>
  <c r="AB17" i="90"/>
  <c r="AJ17" i="90" s="1"/>
  <c r="AB21" i="90"/>
  <c r="AJ21" i="90" s="1"/>
  <c r="AB19" i="90"/>
  <c r="AJ19" i="90" s="1"/>
  <c r="AJ12" i="90"/>
  <c r="AG10" i="90"/>
  <c r="AJ10" i="90" s="1"/>
  <c r="AG6" i="90"/>
  <c r="AJ6" i="90" s="1"/>
  <c r="AJ8" i="90"/>
  <c r="AG72" i="91"/>
  <c r="AJ72" i="91" s="1"/>
  <c r="AG76" i="91"/>
  <c r="AJ76" i="91" s="1"/>
  <c r="AG65" i="91"/>
  <c r="AJ65" i="91" s="1"/>
  <c r="AG67" i="91"/>
  <c r="AJ67" i="91" s="1"/>
  <c r="AJ63" i="91"/>
  <c r="AJ61" i="91"/>
  <c r="AB51" i="91"/>
  <c r="AJ51" i="91" s="1"/>
  <c r="AB53" i="91"/>
  <c r="AJ53" i="91" s="1"/>
  <c r="AA92" i="91" s="1"/>
  <c r="AJ51" i="56"/>
  <c r="AJ53" i="56"/>
  <c r="AB42" i="56"/>
  <c r="AJ42" i="56" s="1"/>
  <c r="AB46" i="56"/>
  <c r="AJ46" i="56" s="1"/>
  <c r="AB24" i="56"/>
  <c r="AJ24" i="56" s="1"/>
  <c r="AB10" i="56"/>
  <c r="AJ10" i="56" s="1"/>
  <c r="AB6" i="56"/>
  <c r="AJ6" i="56" s="1"/>
  <c r="AB32" i="55"/>
  <c r="AJ32" i="55" s="1"/>
  <c r="AB30" i="55"/>
  <c r="AJ30" i="55" s="1"/>
  <c r="AB28" i="55"/>
  <c r="AJ28" i="55" s="1"/>
  <c r="AG23" i="55"/>
  <c r="AJ23" i="55" s="1"/>
  <c r="AG21" i="55"/>
  <c r="AJ21" i="55" s="1"/>
  <c r="AG19" i="55"/>
  <c r="AJ19" i="55" s="1"/>
  <c r="AG17" i="55"/>
  <c r="AJ17" i="55" s="1"/>
  <c r="AJ12" i="55"/>
  <c r="AG6" i="55"/>
  <c r="AJ6" i="55" s="1"/>
  <c r="AG8" i="55"/>
  <c r="AJ8" i="55" s="1"/>
  <c r="AB44" i="77"/>
  <c r="AJ44" i="77" s="1"/>
  <c r="AB42" i="77"/>
  <c r="AJ42" i="77" s="1"/>
  <c r="AB35" i="77"/>
  <c r="AJ35" i="77" s="1"/>
  <c r="AB33" i="77"/>
  <c r="AJ33" i="77" s="1"/>
  <c r="AB17" i="77"/>
  <c r="AJ17" i="77" s="1"/>
  <c r="AB15" i="77"/>
  <c r="AJ15" i="77" s="1"/>
  <c r="F79" i="77" s="1"/>
  <c r="F75" i="77"/>
  <c r="C58" i="77"/>
  <c r="V59" i="77"/>
  <c r="H58" i="77"/>
  <c r="F66" i="77"/>
  <c r="F57" i="77"/>
  <c r="H57" i="77"/>
  <c r="V60" i="77"/>
  <c r="C78" i="77"/>
  <c r="C76" i="77"/>
  <c r="V58" i="77"/>
  <c r="C57" i="77"/>
  <c r="Y78" i="77"/>
  <c r="AA68" i="77"/>
  <c r="AB8" i="77"/>
  <c r="AJ8" i="77" s="1"/>
  <c r="Y76" i="77" s="1"/>
  <c r="H79" i="77"/>
  <c r="AB17" i="53"/>
  <c r="AJ17" i="53" s="1"/>
  <c r="AB6" i="53"/>
  <c r="AJ6" i="53" s="1"/>
  <c r="H34" i="53" s="1"/>
  <c r="AB8" i="53"/>
  <c r="AJ8" i="53" s="1"/>
  <c r="H35" i="53" s="1"/>
  <c r="C31" i="53"/>
  <c r="H36" i="53"/>
  <c r="Y35" i="53"/>
  <c r="AA34" i="53"/>
  <c r="H31" i="53"/>
  <c r="AB8" i="57"/>
  <c r="AJ8" i="57" s="1"/>
  <c r="AB6" i="57"/>
  <c r="AJ6" i="57" s="1"/>
  <c r="AB26" i="57"/>
  <c r="AJ26" i="57" s="1"/>
  <c r="AB24" i="57"/>
  <c r="AJ24" i="57" s="1"/>
  <c r="AB35" i="57"/>
  <c r="AJ35" i="57" s="1"/>
  <c r="AB33" i="57"/>
  <c r="AJ33" i="57" s="1"/>
  <c r="AE10" i="79"/>
  <c r="AG8" i="79" s="1"/>
  <c r="AG10" i="79"/>
  <c r="AB17" i="79"/>
  <c r="AJ17" i="79" s="1"/>
  <c r="AB21" i="79"/>
  <c r="AJ21" i="79" s="1"/>
  <c r="AB19" i="79"/>
  <c r="AJ19" i="79" s="1"/>
  <c r="AB28" i="79"/>
  <c r="AJ28" i="79" s="1"/>
  <c r="AB26" i="79"/>
  <c r="AJ26" i="79" s="1"/>
  <c r="AB30" i="79"/>
  <c r="AJ30" i="79" s="1"/>
  <c r="AB39" i="79"/>
  <c r="AJ39" i="79" s="1"/>
  <c r="AB35" i="79"/>
  <c r="AJ35" i="79" s="1"/>
  <c r="AB46" i="79"/>
  <c r="AJ46" i="79" s="1"/>
  <c r="AB44" i="79"/>
  <c r="AJ44" i="79" s="1"/>
  <c r="AB44" i="91"/>
  <c r="AJ44" i="91" s="1"/>
  <c r="AB42" i="91"/>
  <c r="AJ42" i="91" s="1"/>
  <c r="AB33" i="91"/>
  <c r="AJ33" i="91" s="1"/>
  <c r="AB28" i="91"/>
  <c r="AJ28" i="91" s="1"/>
  <c r="AB24" i="91"/>
  <c r="AJ24" i="91" s="1"/>
  <c r="V112" i="91" s="1"/>
  <c r="AB19" i="91"/>
  <c r="AJ19" i="91" s="1"/>
  <c r="AB15" i="91"/>
  <c r="AJ15" i="91" s="1"/>
  <c r="AB17" i="91"/>
  <c r="AJ17" i="91" s="1"/>
  <c r="AB6" i="91"/>
  <c r="AJ6" i="91" s="1"/>
  <c r="H95" i="91"/>
  <c r="F89" i="91"/>
  <c r="V106" i="91"/>
  <c r="F111" i="91"/>
  <c r="C94" i="91"/>
  <c r="H106" i="91"/>
  <c r="F100" i="91"/>
  <c r="V91" i="91"/>
  <c r="V101" i="91"/>
  <c r="C105" i="91"/>
  <c r="AA95" i="91"/>
  <c r="Y89" i="91"/>
  <c r="AA120" i="91"/>
  <c r="Z28" i="75"/>
  <c r="AJ28" i="75" s="1"/>
  <c r="Z24" i="75"/>
  <c r="AJ24" i="75" s="1"/>
  <c r="D86" i="75" s="1"/>
  <c r="T95" i="75"/>
  <c r="X71" i="75"/>
  <c r="U94" i="75"/>
  <c r="X82" i="75"/>
  <c r="U76" i="75"/>
  <c r="C85" i="75"/>
  <c r="G76" i="75"/>
  <c r="U96" i="75"/>
  <c r="X93" i="75"/>
  <c r="T91" i="75"/>
  <c r="X84" i="75"/>
  <c r="T82" i="75"/>
  <c r="U78" i="75"/>
  <c r="T73" i="75"/>
  <c r="D95" i="75"/>
  <c r="G92" i="75"/>
  <c r="D84" i="75"/>
  <c r="G81" i="75"/>
  <c r="C76" i="75"/>
  <c r="T93" i="75"/>
  <c r="U90" i="75"/>
  <c r="X86" i="75"/>
  <c r="T84" i="75"/>
  <c r="U81" i="75"/>
  <c r="T75" i="75"/>
  <c r="U72" i="75"/>
  <c r="T71" i="75"/>
  <c r="D73" i="75"/>
  <c r="X77" i="75"/>
  <c r="AB26" i="90"/>
  <c r="AJ26" i="90" s="1"/>
  <c r="AB28" i="90"/>
  <c r="AJ28" i="90" s="1"/>
  <c r="AB30" i="90"/>
  <c r="AJ30" i="90" s="1"/>
  <c r="C52" i="71"/>
  <c r="D67" i="71"/>
  <c r="D53" i="71"/>
  <c r="G52" i="71"/>
  <c r="C61" i="71"/>
  <c r="Z6" i="47"/>
  <c r="AJ6" i="47" s="1"/>
  <c r="Z8" i="47"/>
  <c r="AJ8" i="47" s="1"/>
  <c r="AE23" i="43"/>
  <c r="AJ23" i="43" s="1"/>
  <c r="AE21" i="43"/>
  <c r="AJ21" i="43" s="1"/>
  <c r="AE19" i="43"/>
  <c r="AJ19" i="43" s="1"/>
  <c r="AE17" i="43"/>
  <c r="AJ17" i="43" s="1"/>
  <c r="X44" i="43" s="1"/>
  <c r="AG80" i="84"/>
  <c r="AJ80" i="84" s="1"/>
  <c r="AG76" i="84"/>
  <c r="AJ76" i="84" s="1"/>
  <c r="AG78" i="84"/>
  <c r="AJ78" i="84" s="1"/>
  <c r="AG63" i="84"/>
  <c r="AJ63" i="84" s="1"/>
  <c r="AG67" i="84"/>
  <c r="AJ67" i="84" s="1"/>
  <c r="AJ65" i="84"/>
  <c r="AB52" i="84"/>
  <c r="AJ52" i="84" s="1"/>
  <c r="AB56" i="84"/>
  <c r="AJ56" i="84" s="1"/>
  <c r="AB47" i="84"/>
  <c r="AJ47" i="84" s="1"/>
  <c r="AB45" i="84"/>
  <c r="AJ45" i="84" s="1"/>
  <c r="AB38" i="84"/>
  <c r="AJ38" i="84" s="1"/>
  <c r="AB34" i="84"/>
  <c r="AJ34" i="84" s="1"/>
  <c r="AB16" i="84"/>
  <c r="AJ16" i="84" s="1"/>
  <c r="AJ20" i="84"/>
  <c r="AB9" i="84"/>
  <c r="AJ9" i="84" s="1"/>
  <c r="AB7" i="84"/>
  <c r="AJ7" i="84" s="1"/>
  <c r="AB53" i="86"/>
  <c r="AJ53" i="86" s="1"/>
  <c r="AB55" i="86"/>
  <c r="AJ55" i="86" s="1"/>
  <c r="AB42" i="86"/>
  <c r="AJ42" i="86" s="1"/>
  <c r="AB62" i="8"/>
  <c r="AJ62" i="8" s="1"/>
  <c r="AB64" i="8"/>
  <c r="AJ64" i="8" s="1"/>
  <c r="AB35" i="8"/>
  <c r="AJ35" i="8" s="1"/>
  <c r="AB39" i="8"/>
  <c r="AJ39" i="8" s="1"/>
  <c r="AB37" i="8"/>
  <c r="AJ37" i="8" s="1"/>
  <c r="AB30" i="8"/>
  <c r="AJ30" i="8" s="1"/>
  <c r="AB26" i="8"/>
  <c r="AJ26" i="8" s="1"/>
  <c r="AB21" i="8"/>
  <c r="AJ21" i="8" s="1"/>
  <c r="AB17" i="8"/>
  <c r="AJ17" i="8" s="1"/>
  <c r="AB19" i="8"/>
  <c r="AJ19" i="8" s="1"/>
  <c r="AG6" i="8"/>
  <c r="AJ6" i="8" s="1"/>
  <c r="AG10" i="8"/>
  <c r="AJ10" i="8" s="1"/>
  <c r="AB119" i="64"/>
  <c r="AJ119" i="64" s="1"/>
  <c r="AB110" i="64"/>
  <c r="AJ110" i="64" s="1"/>
  <c r="AB108" i="64"/>
  <c r="AJ108" i="64" s="1"/>
  <c r="AB99" i="64"/>
  <c r="AJ99" i="64" s="1"/>
  <c r="AB101" i="64"/>
  <c r="AJ101" i="64" s="1"/>
  <c r="AB90" i="64"/>
  <c r="AJ90" i="64" s="1"/>
  <c r="AB92" i="64"/>
  <c r="AJ92" i="64" s="1"/>
  <c r="AB81" i="64"/>
  <c r="AJ81" i="64" s="1"/>
  <c r="AB83" i="64"/>
  <c r="AJ83" i="64" s="1"/>
  <c r="AB74" i="64"/>
  <c r="AJ74" i="64" s="1"/>
  <c r="AB72" i="64"/>
  <c r="AJ72" i="64" s="1"/>
  <c r="AB64" i="64"/>
  <c r="AJ64" i="64" s="1"/>
  <c r="AB62" i="64"/>
  <c r="AJ62" i="64" s="1"/>
  <c r="AB51" i="64"/>
  <c r="AJ51" i="64" s="1"/>
  <c r="AB53" i="64"/>
  <c r="AJ53" i="64" s="1"/>
  <c r="AB46" i="64"/>
  <c r="AJ46" i="64" s="1"/>
  <c r="AB44" i="64"/>
  <c r="AJ44" i="64" s="1"/>
  <c r="AB33" i="64"/>
  <c r="AJ33" i="64" s="1"/>
  <c r="AB26" i="64"/>
  <c r="AJ26" i="64" s="1"/>
  <c r="AB24" i="64"/>
  <c r="AJ24" i="64" s="1"/>
  <c r="AB19" i="64"/>
  <c r="AJ19" i="64" s="1"/>
  <c r="AB17" i="64"/>
  <c r="AJ17" i="64" s="1"/>
  <c r="AB8" i="64"/>
  <c r="AJ8" i="64" s="1"/>
  <c r="AB10" i="64"/>
  <c r="AJ10" i="64" s="1"/>
  <c r="AG12" i="93"/>
  <c r="AG10" i="93"/>
  <c r="AG8" i="93"/>
  <c r="AB55" i="93"/>
  <c r="AJ55" i="93" s="1"/>
  <c r="AB53" i="93"/>
  <c r="AJ53" i="93" s="1"/>
  <c r="H92" i="93" s="1"/>
  <c r="AB17" i="93"/>
  <c r="AJ17" i="93" s="1"/>
  <c r="AB37" i="93"/>
  <c r="AJ37" i="93" s="1"/>
  <c r="V73" i="93" s="1"/>
  <c r="AB35" i="93"/>
  <c r="AJ35" i="93" s="1"/>
  <c r="F85" i="93" s="1"/>
  <c r="AB6" i="86"/>
  <c r="AJ6" i="86" s="1"/>
  <c r="AB10" i="86"/>
  <c r="AJ10" i="86" s="1"/>
  <c r="AB26" i="86"/>
  <c r="AJ26" i="86" s="1"/>
  <c r="AB24" i="86"/>
  <c r="AJ24" i="86" s="1"/>
  <c r="AB75" i="86"/>
  <c r="AJ75" i="86" s="1"/>
  <c r="AB71" i="86"/>
  <c r="AJ71" i="86" s="1"/>
  <c r="AB73" i="86"/>
  <c r="AJ73" i="86" s="1"/>
  <c r="AT10" i="38"/>
  <c r="AT16" i="38"/>
  <c r="AT14" i="38"/>
  <c r="AT12" i="38"/>
  <c r="AH39" i="39"/>
  <c r="AK39" i="39" s="1"/>
  <c r="AH43" i="39"/>
  <c r="AK43" i="39" s="1"/>
  <c r="AH41" i="39"/>
  <c r="AK41" i="39" s="1"/>
  <c r="AH45" i="39"/>
  <c r="AK45" i="39" s="1"/>
  <c r="AH21" i="39"/>
  <c r="AK21" i="39" s="1"/>
  <c r="AH23" i="39"/>
  <c r="AK23" i="39" s="1"/>
  <c r="AH19" i="39"/>
  <c r="AK19" i="39" s="1"/>
  <c r="AH17" i="39"/>
  <c r="AK17" i="39" s="1"/>
  <c r="AH42" i="38"/>
  <c r="AW42" i="38" s="1"/>
  <c r="AH28" i="39"/>
  <c r="AK28" i="39" s="1"/>
  <c r="AH34" i="39"/>
  <c r="AK34" i="39" s="1"/>
  <c r="AH32" i="39"/>
  <c r="AK32" i="39" s="1"/>
  <c r="AH30" i="39"/>
  <c r="AK30" i="39" s="1"/>
  <c r="AH33" i="38"/>
  <c r="AW33" i="38" s="1"/>
  <c r="AH31" i="38"/>
  <c r="AW31" i="38" s="1"/>
  <c r="AH29" i="38"/>
  <c r="AW29" i="38" s="1"/>
  <c r="AH27" i="38"/>
  <c r="AW27" i="38" s="1"/>
  <c r="AH6" i="39"/>
  <c r="AK6" i="39" s="1"/>
  <c r="AH12" i="39"/>
  <c r="AK12" i="39" s="1"/>
  <c r="AH8" i="39"/>
  <c r="AK8" i="39" s="1"/>
  <c r="AH10" i="39"/>
  <c r="AK10" i="39" s="1"/>
  <c r="AH38" i="38"/>
  <c r="AW38" i="38" s="1"/>
  <c r="AH40" i="38"/>
  <c r="AW40" i="38" s="1"/>
  <c r="F113" i="84"/>
  <c r="AA103" i="84"/>
  <c r="Y102" i="84"/>
  <c r="C100" i="86"/>
  <c r="U53" i="43"/>
  <c r="C92" i="84"/>
  <c r="C91" i="84"/>
  <c r="V122" i="84"/>
  <c r="C115" i="84"/>
  <c r="H113" i="84"/>
  <c r="V104" i="84"/>
  <c r="C102" i="84"/>
  <c r="F108" i="84"/>
  <c r="V108" i="84"/>
  <c r="F91" i="84"/>
  <c r="C107" i="84"/>
  <c r="H116" i="84"/>
  <c r="V91" i="84"/>
  <c r="AA106" i="84"/>
  <c r="V116" i="84"/>
  <c r="AA122" i="84"/>
  <c r="C106" i="84"/>
  <c r="F115" i="84"/>
  <c r="H121" i="84"/>
  <c r="AA105" i="84"/>
  <c r="V115" i="84"/>
  <c r="Y121" i="84"/>
  <c r="U45" i="43"/>
  <c r="AA74" i="93"/>
  <c r="V96" i="93"/>
  <c r="AA81" i="93"/>
  <c r="AA71" i="93"/>
  <c r="V82" i="93"/>
  <c r="AA91" i="93"/>
  <c r="F93" i="93"/>
  <c r="AA73" i="93"/>
  <c r="AA93" i="93"/>
  <c r="F83" i="93"/>
  <c r="V74" i="93"/>
  <c r="AA84" i="93"/>
  <c r="H73" i="93"/>
  <c r="C75" i="93"/>
  <c r="F75" i="93"/>
  <c r="Y96" i="93"/>
  <c r="V72" i="93"/>
  <c r="C71" i="93"/>
  <c r="AA72" i="93"/>
  <c r="C72" i="93"/>
  <c r="F71" i="93"/>
  <c r="F73" i="93"/>
  <c r="H95" i="93"/>
  <c r="H76" i="93"/>
  <c r="V91" i="93"/>
  <c r="C93" i="93"/>
  <c r="Y73" i="93"/>
  <c r="AA83" i="93"/>
  <c r="C74" i="93"/>
  <c r="H84" i="93"/>
  <c r="C95" i="93"/>
  <c r="AA85" i="93"/>
  <c r="V95" i="93"/>
  <c r="H74" i="93"/>
  <c r="C85" i="93"/>
  <c r="F95" i="93"/>
  <c r="AA75" i="93"/>
  <c r="V86" i="93"/>
  <c r="AA95" i="93"/>
  <c r="C94" i="93"/>
  <c r="AA86" i="93"/>
  <c r="H85" i="93"/>
  <c r="AA76" i="93"/>
  <c r="F81" i="93"/>
  <c r="AA82" i="93"/>
  <c r="H81" i="93"/>
  <c r="V83" i="93"/>
  <c r="AA97" i="93"/>
  <c r="Y83" i="93"/>
  <c r="H83" i="93"/>
  <c r="Y94" i="93"/>
  <c r="V76" i="93"/>
  <c r="C91" i="93"/>
  <c r="H71" i="93"/>
  <c r="C84" i="93"/>
  <c r="H94" i="93"/>
  <c r="V75" i="93"/>
  <c r="Y85" i="93"/>
  <c r="AA94" i="93"/>
  <c r="H75" i="93"/>
  <c r="C86" i="93"/>
  <c r="H96" i="93"/>
  <c r="V81" i="93"/>
  <c r="Y90" i="93"/>
  <c r="AA96" i="93"/>
  <c r="C76" i="93"/>
  <c r="H86" i="93"/>
  <c r="V71" i="93"/>
  <c r="Y81" i="93"/>
  <c r="AA90" i="93"/>
  <c r="V97" i="93"/>
  <c r="AA92" i="93"/>
  <c r="Y71" i="93"/>
  <c r="V90" i="93"/>
  <c r="H91" i="93"/>
  <c r="V92" i="93"/>
  <c r="C92" i="93"/>
  <c r="Y92" i="93"/>
  <c r="C52" i="70"/>
  <c r="D53" i="70"/>
  <c r="G52" i="70"/>
  <c r="H109" i="84"/>
  <c r="C114" i="84"/>
  <c r="AA113" i="84"/>
  <c r="H115" i="84"/>
  <c r="C108" i="84"/>
  <c r="AA107" i="84"/>
  <c r="C94" i="84"/>
  <c r="H103" i="84"/>
  <c r="C113" i="84"/>
  <c r="F119" i="84"/>
  <c r="AA93" i="84"/>
  <c r="AA109" i="84"/>
  <c r="V119" i="84"/>
  <c r="C93" i="84"/>
  <c r="F102" i="84"/>
  <c r="H108" i="84"/>
  <c r="C118" i="84"/>
  <c r="AA92" i="84"/>
  <c r="V102" i="84"/>
  <c r="Y108" i="84"/>
  <c r="AA117" i="84"/>
  <c r="H91" i="84"/>
  <c r="C98" i="84"/>
  <c r="H107" i="84"/>
  <c r="C117" i="84"/>
  <c r="Y91" i="84"/>
  <c r="AA97" i="84"/>
  <c r="V107" i="84"/>
  <c r="X46" i="43"/>
  <c r="AB117" i="64"/>
  <c r="AJ117" i="64" s="1"/>
  <c r="AB121" i="64"/>
  <c r="AJ121" i="64" s="1"/>
  <c r="U82" i="51" l="1"/>
  <c r="D82" i="51"/>
  <c r="T83" i="51"/>
  <c r="C83" i="51"/>
  <c r="X90" i="51"/>
  <c r="G81" i="51"/>
  <c r="C81" i="51"/>
  <c r="U93" i="51"/>
  <c r="T76" i="51"/>
  <c r="G83" i="51"/>
  <c r="D75" i="51"/>
  <c r="C72" i="51"/>
  <c r="G90" i="51"/>
  <c r="D73" i="51"/>
  <c r="U97" i="51"/>
  <c r="C92" i="51"/>
  <c r="G94" i="51"/>
  <c r="D77" i="51"/>
  <c r="U95" i="51"/>
  <c r="G92" i="51"/>
  <c r="X76" i="51"/>
  <c r="G74" i="51"/>
  <c r="T81" i="51"/>
  <c r="C96" i="51"/>
  <c r="D95" i="51"/>
  <c r="G72" i="51"/>
  <c r="X72" i="51"/>
  <c r="C74" i="51"/>
  <c r="D97" i="51"/>
  <c r="X83" i="51"/>
  <c r="U73" i="51"/>
  <c r="D84" i="51"/>
  <c r="T92" i="51"/>
  <c r="D93" i="51"/>
  <c r="C76" i="51"/>
  <c r="U86" i="51"/>
  <c r="U84" i="51"/>
  <c r="C90" i="51"/>
  <c r="C94" i="51"/>
  <c r="X74" i="51"/>
  <c r="T94" i="51"/>
  <c r="D86" i="51"/>
  <c r="T72" i="51"/>
  <c r="U77" i="51"/>
  <c r="T85" i="51"/>
  <c r="X94" i="51"/>
  <c r="G96" i="51"/>
  <c r="U91" i="51"/>
  <c r="X92" i="51"/>
  <c r="T74" i="51"/>
  <c r="T90" i="51"/>
  <c r="X81" i="51"/>
  <c r="X96" i="51"/>
  <c r="C85" i="51"/>
  <c r="T96" i="51"/>
  <c r="U75" i="51"/>
  <c r="G76" i="51"/>
  <c r="G85" i="51"/>
  <c r="X85" i="51"/>
  <c r="C63" i="73"/>
  <c r="T68" i="73"/>
  <c r="U62" i="73"/>
  <c r="T56" i="73"/>
  <c r="X68" i="73"/>
  <c r="D57" i="73"/>
  <c r="G70" i="73"/>
  <c r="C72" i="73"/>
  <c r="G72" i="73"/>
  <c r="C56" i="73"/>
  <c r="G68" i="73"/>
  <c r="U57" i="73"/>
  <c r="T61" i="73"/>
  <c r="U64" i="73"/>
  <c r="G56" i="73"/>
  <c r="D64" i="73"/>
  <c r="U69" i="73"/>
  <c r="D55" i="73"/>
  <c r="X72" i="73"/>
  <c r="X56" i="73"/>
  <c r="C54" i="73"/>
  <c r="X54" i="73"/>
  <c r="U71" i="73"/>
  <c r="C70" i="73"/>
  <c r="X63" i="73"/>
  <c r="D71" i="73"/>
  <c r="G63" i="73"/>
  <c r="D73" i="73"/>
  <c r="T70" i="73"/>
  <c r="U73" i="73"/>
  <c r="X70" i="73"/>
  <c r="D69" i="73"/>
  <c r="T63" i="73"/>
  <c r="T54" i="73"/>
  <c r="U55" i="73"/>
  <c r="T72" i="73"/>
  <c r="G54" i="73"/>
  <c r="C68" i="73"/>
  <c r="X61" i="73"/>
  <c r="C70" i="70"/>
  <c r="G66" i="70"/>
  <c r="X61" i="70"/>
  <c r="U60" i="70"/>
  <c r="G54" i="70"/>
  <c r="D60" i="70"/>
  <c r="D69" i="70"/>
  <c r="X52" i="70"/>
  <c r="G70" i="70"/>
  <c r="T52" i="70"/>
  <c r="U55" i="70"/>
  <c r="D71" i="70"/>
  <c r="T59" i="70"/>
  <c r="C54" i="70"/>
  <c r="D62" i="70"/>
  <c r="D55" i="70"/>
  <c r="C59" i="70"/>
  <c r="C68" i="70"/>
  <c r="G59" i="70"/>
  <c r="C61" i="70"/>
  <c r="X54" i="70"/>
  <c r="G61" i="70"/>
  <c r="T54" i="70"/>
  <c r="D67" i="70"/>
  <c r="T61" i="70"/>
  <c r="C66" i="70"/>
  <c r="X59" i="70"/>
  <c r="G68" i="70"/>
  <c r="D56" i="43"/>
  <c r="T74" i="69"/>
  <c r="U68" i="69"/>
  <c r="D78" i="69"/>
  <c r="D69" i="69"/>
  <c r="U75" i="69"/>
  <c r="T65" i="69"/>
  <c r="X76" i="69"/>
  <c r="G66" i="69"/>
  <c r="C77" i="69"/>
  <c r="D67" i="69"/>
  <c r="D76" i="69"/>
  <c r="U66" i="69"/>
  <c r="C64" i="69"/>
  <c r="D74" i="69"/>
  <c r="G64" i="69"/>
  <c r="X74" i="69"/>
  <c r="C68" i="69"/>
  <c r="G77" i="69"/>
  <c r="T76" i="69"/>
  <c r="C66" i="69"/>
  <c r="U77" i="69"/>
  <c r="X67" i="69"/>
  <c r="D65" i="69"/>
  <c r="C75" i="69"/>
  <c r="T67" i="69"/>
  <c r="G75" i="69"/>
  <c r="X65" i="69"/>
  <c r="G73" i="69"/>
  <c r="G68" i="69"/>
  <c r="U74" i="52"/>
  <c r="D75" i="52"/>
  <c r="G85" i="52"/>
  <c r="X84" i="52"/>
  <c r="G76" i="52"/>
  <c r="G83" i="52"/>
  <c r="U83" i="52"/>
  <c r="T66" i="52"/>
  <c r="T80" i="52"/>
  <c r="D82" i="52"/>
  <c r="C65" i="52"/>
  <c r="T86" i="52"/>
  <c r="U65" i="52"/>
  <c r="D84" i="52"/>
  <c r="G67" i="52"/>
  <c r="C63" i="52"/>
  <c r="X86" i="52"/>
  <c r="X64" i="52"/>
  <c r="C72" i="52"/>
  <c r="D64" i="52"/>
  <c r="T73" i="52"/>
  <c r="C76" i="52"/>
  <c r="G65" i="52"/>
  <c r="G72" i="52"/>
  <c r="U67" i="52"/>
  <c r="G74" i="52"/>
  <c r="T84" i="52"/>
  <c r="T82" i="52"/>
  <c r="T64" i="52"/>
  <c r="X82" i="52"/>
  <c r="D68" i="52"/>
  <c r="C85" i="52"/>
  <c r="C81" i="52"/>
  <c r="D73" i="52"/>
  <c r="T75" i="52"/>
  <c r="G63" i="52"/>
  <c r="D77" i="52"/>
  <c r="D86" i="52"/>
  <c r="X73" i="52"/>
  <c r="C67" i="52"/>
  <c r="U87" i="52"/>
  <c r="X66" i="52"/>
  <c r="U85" i="52"/>
  <c r="C74" i="52"/>
  <c r="X75" i="52"/>
  <c r="U76" i="52"/>
  <c r="G81" i="52"/>
  <c r="X80" i="52"/>
  <c r="D66" i="52"/>
  <c r="C83" i="52"/>
  <c r="U81" i="52"/>
  <c r="U83" i="75"/>
  <c r="D37" i="68"/>
  <c r="X43" i="68"/>
  <c r="D35" i="68"/>
  <c r="T34" i="68"/>
  <c r="U37" i="68"/>
  <c r="T36" i="68"/>
  <c r="C41" i="68"/>
  <c r="T41" i="68"/>
  <c r="G41" i="68"/>
  <c r="G34" i="68"/>
  <c r="X41" i="68"/>
  <c r="C34" i="68"/>
  <c r="U35" i="68"/>
  <c r="U44" i="68"/>
  <c r="D44" i="68"/>
  <c r="C43" i="68"/>
  <c r="G43" i="68"/>
  <c r="G36" i="68"/>
  <c r="X36" i="68"/>
  <c r="X34" i="68"/>
  <c r="C36" i="68"/>
  <c r="D42" i="68"/>
  <c r="U42" i="68"/>
  <c r="T43" i="68"/>
  <c r="X67" i="47"/>
  <c r="C75" i="47"/>
  <c r="D58" i="47"/>
  <c r="G77" i="47"/>
  <c r="T60" i="47"/>
  <c r="D69" i="47"/>
  <c r="U70" i="47"/>
  <c r="C61" i="47"/>
  <c r="T78" i="47"/>
  <c r="D80" i="47"/>
  <c r="G66" i="47"/>
  <c r="X78" i="47"/>
  <c r="T69" i="47"/>
  <c r="D62" i="47"/>
  <c r="C79" i="47"/>
  <c r="X76" i="47"/>
  <c r="C66" i="47"/>
  <c r="G79" i="47"/>
  <c r="U77" i="47"/>
  <c r="D67" i="47"/>
  <c r="T58" i="47"/>
  <c r="U68" i="47"/>
  <c r="D76" i="47"/>
  <c r="C77" i="47"/>
  <c r="G61" i="47"/>
  <c r="T76" i="47"/>
  <c r="C68" i="47"/>
  <c r="X58" i="47"/>
  <c r="U79" i="47"/>
  <c r="G68" i="47"/>
  <c r="U59" i="47"/>
  <c r="C70" i="47"/>
  <c r="X60" i="47"/>
  <c r="C57" i="47"/>
  <c r="G70" i="47"/>
  <c r="U61" i="47"/>
  <c r="G57" i="47"/>
  <c r="D71" i="47"/>
  <c r="T67" i="47"/>
  <c r="C59" i="47"/>
  <c r="G75" i="47"/>
  <c r="G59" i="47"/>
  <c r="D60" i="47"/>
  <c r="X69" i="47"/>
  <c r="D78" i="47"/>
  <c r="G61" i="71"/>
  <c r="D71" i="71"/>
  <c r="D55" i="71"/>
  <c r="G68" i="71"/>
  <c r="D69" i="71"/>
  <c r="G66" i="71"/>
  <c r="G54" i="71"/>
  <c r="C66" i="71"/>
  <c r="D62" i="71"/>
  <c r="C70" i="71"/>
  <c r="C54" i="71"/>
  <c r="G70" i="71"/>
  <c r="C68" i="71"/>
  <c r="U68" i="71"/>
  <c r="X61" i="71"/>
  <c r="T59" i="71"/>
  <c r="U53" i="71"/>
  <c r="U55" i="71"/>
  <c r="U70" i="71"/>
  <c r="X67" i="71"/>
  <c r="T61" i="71"/>
  <c r="X69" i="71"/>
  <c r="T67" i="71"/>
  <c r="U60" i="71"/>
  <c r="X54" i="71"/>
  <c r="T52" i="71"/>
  <c r="T69" i="71"/>
  <c r="U62" i="71"/>
  <c r="X59" i="71"/>
  <c r="T54" i="71"/>
  <c r="X52" i="71"/>
  <c r="C59" i="71"/>
  <c r="G59" i="71"/>
  <c r="D60" i="71"/>
  <c r="C113" i="91"/>
  <c r="C116" i="91"/>
  <c r="H114" i="91"/>
  <c r="C91" i="91"/>
  <c r="AA118" i="91"/>
  <c r="H92" i="91"/>
  <c r="AA78" i="56"/>
  <c r="V70" i="56"/>
  <c r="AA80" i="56"/>
  <c r="Y89" i="56"/>
  <c r="AA69" i="56"/>
  <c r="Y78" i="56"/>
  <c r="V87" i="56"/>
  <c r="H86" i="56"/>
  <c r="C77" i="56"/>
  <c r="H67" i="56"/>
  <c r="F76" i="56"/>
  <c r="H87" i="56"/>
  <c r="AA90" i="56"/>
  <c r="V69" i="56"/>
  <c r="H76" i="56"/>
  <c r="H88" i="56"/>
  <c r="V76" i="56"/>
  <c r="Y69" i="56"/>
  <c r="C78" i="56"/>
  <c r="F89" i="56"/>
  <c r="V77" i="56"/>
  <c r="AA70" i="56"/>
  <c r="V85" i="56"/>
  <c r="Y76" i="56"/>
  <c r="H81" i="56"/>
  <c r="C87" i="56"/>
  <c r="V68" i="56"/>
  <c r="AA76" i="56"/>
  <c r="Y85" i="56"/>
  <c r="C85" i="56"/>
  <c r="H72" i="56"/>
  <c r="C67" i="56"/>
  <c r="F78" i="56"/>
  <c r="C90" i="56"/>
  <c r="AA77" i="56"/>
  <c r="V71" i="56"/>
  <c r="F67" i="56"/>
  <c r="C79" i="56"/>
  <c r="H90" i="56"/>
  <c r="V78" i="56"/>
  <c r="AA71" i="56"/>
  <c r="H68" i="56"/>
  <c r="C80" i="56"/>
  <c r="V79" i="56"/>
  <c r="H79" i="56"/>
  <c r="C89" i="56"/>
  <c r="C70" i="56"/>
  <c r="C72" i="56"/>
  <c r="AA81" i="56"/>
  <c r="V90" i="56"/>
  <c r="H89" i="56"/>
  <c r="F80" i="56"/>
  <c r="C71" i="56"/>
  <c r="C69" i="56"/>
  <c r="H80" i="56"/>
  <c r="V86" i="56"/>
  <c r="AA79" i="56"/>
  <c r="H69" i="56"/>
  <c r="C81" i="56"/>
  <c r="AA86" i="56"/>
  <c r="Y80" i="56"/>
  <c r="H70" i="56"/>
  <c r="F85" i="56"/>
  <c r="AA87" i="56"/>
  <c r="V81" i="56"/>
  <c r="V72" i="56"/>
  <c r="C68" i="56"/>
  <c r="H77" i="56"/>
  <c r="AA67" i="56"/>
  <c r="Y87" i="56"/>
  <c r="Y71" i="56"/>
  <c r="V80" i="56"/>
  <c r="AA88" i="56"/>
  <c r="C88" i="56"/>
  <c r="H78" i="56"/>
  <c r="F69" i="56"/>
  <c r="F71" i="56"/>
  <c r="H85" i="56"/>
  <c r="V88" i="56"/>
  <c r="V67" i="56"/>
  <c r="H71" i="56"/>
  <c r="C86" i="56"/>
  <c r="V89" i="56"/>
  <c r="Y67" i="56"/>
  <c r="C76" i="56"/>
  <c r="F87" i="56"/>
  <c r="AA89" i="56"/>
  <c r="AA68" i="56"/>
  <c r="AA85" i="56"/>
  <c r="AA72" i="56"/>
  <c r="V49" i="55"/>
  <c r="AA58" i="55"/>
  <c r="C59" i="55"/>
  <c r="C55" i="55"/>
  <c r="H47" i="55"/>
  <c r="AA47" i="55"/>
  <c r="Y57" i="55"/>
  <c r="F58" i="55"/>
  <c r="C54" i="55"/>
  <c r="C47" i="55"/>
  <c r="AA46" i="55"/>
  <c r="AA56" i="55"/>
  <c r="C57" i="55"/>
  <c r="H49" i="55"/>
  <c r="C46" i="55"/>
  <c r="AA49" i="55"/>
  <c r="AA45" i="55"/>
  <c r="Y55" i="55"/>
  <c r="C56" i="55"/>
  <c r="C49" i="55"/>
  <c r="F45" i="55"/>
  <c r="Y49" i="55"/>
  <c r="V57" i="55"/>
  <c r="F47" i="55"/>
  <c r="V47" i="55"/>
  <c r="F49" i="55"/>
  <c r="AA50" i="55"/>
  <c r="C45" i="55"/>
  <c r="H55" i="55"/>
  <c r="V45" i="55"/>
  <c r="H46" i="55"/>
  <c r="H57" i="55"/>
  <c r="Y47" i="55"/>
  <c r="Y45" i="55"/>
  <c r="C58" i="55"/>
  <c r="H48" i="55"/>
  <c r="F54" i="55"/>
  <c r="V58" i="55"/>
  <c r="C48" i="55"/>
  <c r="V55" i="55"/>
  <c r="V50" i="55"/>
  <c r="AA57" i="55"/>
  <c r="F56" i="55"/>
  <c r="H45" i="55"/>
  <c r="H56" i="55"/>
  <c r="V46" i="55"/>
  <c r="H50" i="55"/>
  <c r="AA48" i="55"/>
  <c r="V56" i="55"/>
  <c r="H54" i="55"/>
  <c r="H58" i="55"/>
  <c r="V48" i="55"/>
  <c r="H59" i="55"/>
  <c r="C50" i="55"/>
  <c r="AA55" i="55"/>
  <c r="H61" i="77"/>
  <c r="F61" i="77"/>
  <c r="AA77" i="77"/>
  <c r="C61" i="77"/>
  <c r="Y69" i="77"/>
  <c r="H71" i="77"/>
  <c r="H80" i="77"/>
  <c r="V68" i="77"/>
  <c r="AA69" i="77"/>
  <c r="AA78" i="77"/>
  <c r="AA58" i="77"/>
  <c r="V78" i="77"/>
  <c r="AA59" i="77"/>
  <c r="H78" i="77"/>
  <c r="H59" i="77"/>
  <c r="C77" i="77"/>
  <c r="V77" i="77"/>
  <c r="C80" i="77"/>
  <c r="C67" i="77"/>
  <c r="Y67" i="77"/>
  <c r="AA79" i="77"/>
  <c r="AA61" i="77"/>
  <c r="C60" i="77"/>
  <c r="AA76" i="77"/>
  <c r="AA70" i="77"/>
  <c r="H68" i="77"/>
  <c r="F59" i="77"/>
  <c r="C79" i="77"/>
  <c r="H69" i="77"/>
  <c r="C66" i="77"/>
  <c r="F70" i="77"/>
  <c r="V79" i="77"/>
  <c r="C59" i="77"/>
  <c r="V67" i="77"/>
  <c r="H67" i="77"/>
  <c r="H62" i="77"/>
  <c r="C75" i="77"/>
  <c r="AA67" i="77"/>
  <c r="Y60" i="77"/>
  <c r="C62" i="77"/>
  <c r="Y58" i="77"/>
  <c r="V61" i="77"/>
  <c r="H76" i="77"/>
  <c r="V70" i="77"/>
  <c r="H70" i="77"/>
  <c r="H66" i="77"/>
  <c r="C68" i="77"/>
  <c r="C69" i="77"/>
  <c r="C71" i="77"/>
  <c r="H77" i="77"/>
  <c r="H60" i="77"/>
  <c r="V76" i="77"/>
  <c r="H75" i="77"/>
  <c r="F68" i="77"/>
  <c r="AA60" i="77"/>
  <c r="F77" i="77"/>
  <c r="V69" i="77"/>
  <c r="C70" i="77"/>
  <c r="H33" i="53"/>
  <c r="V31" i="53"/>
  <c r="AA36" i="53"/>
  <c r="V36" i="53"/>
  <c r="C33" i="53"/>
  <c r="AA33" i="53"/>
  <c r="AA32" i="53"/>
  <c r="AA35" i="53"/>
  <c r="AA31" i="53"/>
  <c r="H32" i="53"/>
  <c r="F33" i="53"/>
  <c r="C34" i="53"/>
  <c r="V33" i="53"/>
  <c r="V32" i="53"/>
  <c r="C35" i="53"/>
  <c r="Y33" i="53"/>
  <c r="F35" i="53"/>
  <c r="C36" i="53"/>
  <c r="F31" i="53"/>
  <c r="C32" i="53"/>
  <c r="V35" i="53"/>
  <c r="Y31" i="53"/>
  <c r="V34" i="53"/>
  <c r="C64" i="57"/>
  <c r="C49" i="57"/>
  <c r="V49" i="57"/>
  <c r="AA65" i="57"/>
  <c r="V56" i="57"/>
  <c r="V65" i="57"/>
  <c r="AA55" i="57"/>
  <c r="V63" i="57"/>
  <c r="C57" i="57"/>
  <c r="H65" i="57"/>
  <c r="H50" i="57"/>
  <c r="H64" i="57"/>
  <c r="F50" i="57"/>
  <c r="C51" i="57"/>
  <c r="H63" i="57"/>
  <c r="V55" i="57"/>
  <c r="AA63" i="57"/>
  <c r="AA50" i="57"/>
  <c r="C63" i="57"/>
  <c r="H48" i="57"/>
  <c r="F48" i="57"/>
  <c r="Y64" i="57"/>
  <c r="C65" i="57"/>
  <c r="V64" i="57"/>
  <c r="AA51" i="57"/>
  <c r="V51" i="57"/>
  <c r="C55" i="57"/>
  <c r="H62" i="57"/>
  <c r="H58" i="57"/>
  <c r="H55" i="57"/>
  <c r="AA56" i="57"/>
  <c r="Y62" i="57"/>
  <c r="V50" i="57"/>
  <c r="V62" i="57"/>
  <c r="AA49" i="57"/>
  <c r="F64" i="57"/>
  <c r="C50" i="57"/>
  <c r="C58" i="57"/>
  <c r="AA64" i="57"/>
  <c r="H57" i="57"/>
  <c r="H56" i="57"/>
  <c r="C48" i="57"/>
  <c r="F57" i="57"/>
  <c r="AA48" i="57"/>
  <c r="V58" i="57"/>
  <c r="H51" i="57"/>
  <c r="AA57" i="57"/>
  <c r="Y48" i="57"/>
  <c r="Y57" i="57"/>
  <c r="V48" i="57"/>
  <c r="F62" i="57"/>
  <c r="V57" i="57"/>
  <c r="C56" i="57"/>
  <c r="Y55" i="57"/>
  <c r="F55" i="57"/>
  <c r="AA58" i="57"/>
  <c r="H49" i="57"/>
  <c r="C62" i="57"/>
  <c r="Y50" i="57"/>
  <c r="AA62" i="57"/>
  <c r="AG12" i="79"/>
  <c r="AG6" i="79"/>
  <c r="AA85" i="79"/>
  <c r="AA72" i="79"/>
  <c r="F75" i="79"/>
  <c r="V63" i="79"/>
  <c r="F80" i="79"/>
  <c r="F62" i="79"/>
  <c r="V83" i="79"/>
  <c r="H84" i="79"/>
  <c r="F73" i="79"/>
  <c r="H65" i="79"/>
  <c r="V65" i="79"/>
  <c r="V81" i="79"/>
  <c r="H82" i="79"/>
  <c r="C71" i="79"/>
  <c r="C64" i="79"/>
  <c r="V75" i="79"/>
  <c r="Y63" i="79"/>
  <c r="H75" i="79"/>
  <c r="AA73" i="79"/>
  <c r="C63" i="79"/>
  <c r="V66" i="79"/>
  <c r="H81" i="79"/>
  <c r="V80" i="79"/>
  <c r="V85" i="79"/>
  <c r="AA74" i="79"/>
  <c r="F82" i="79"/>
  <c r="C73" i="79"/>
  <c r="H67" i="79"/>
  <c r="C65" i="79"/>
  <c r="H72" i="79"/>
  <c r="F84" i="79"/>
  <c r="AA82" i="79"/>
  <c r="V64" i="79"/>
  <c r="C82" i="79"/>
  <c r="AA80" i="79"/>
  <c r="V84" i="79"/>
  <c r="H62" i="79"/>
  <c r="Y65" i="79"/>
  <c r="C81" i="79"/>
  <c r="AA75" i="79"/>
  <c r="H64" i="79"/>
  <c r="C72" i="79"/>
  <c r="H83" i="79"/>
  <c r="Y82" i="79"/>
  <c r="AA83" i="79"/>
  <c r="V73" i="79"/>
  <c r="H80" i="79"/>
  <c r="F71" i="79"/>
  <c r="C66" i="79"/>
  <c r="C67" i="79"/>
  <c r="C75" i="79"/>
  <c r="Y72" i="79"/>
  <c r="AA84" i="79"/>
  <c r="F66" i="79"/>
  <c r="H73" i="79"/>
  <c r="C85" i="79"/>
  <c r="AA63" i="79"/>
  <c r="V74" i="79"/>
  <c r="Y80" i="79"/>
  <c r="C84" i="79"/>
  <c r="H74" i="79"/>
  <c r="AA66" i="79"/>
  <c r="Y84" i="79"/>
  <c r="F64" i="79"/>
  <c r="H71" i="79"/>
  <c r="C83" i="79"/>
  <c r="AA81" i="79"/>
  <c r="H66" i="79"/>
  <c r="C74" i="79"/>
  <c r="V72" i="79"/>
  <c r="V82" i="79"/>
  <c r="H85" i="79"/>
  <c r="C76" i="79"/>
  <c r="AA65" i="79"/>
  <c r="C62" i="79"/>
  <c r="AA64" i="79"/>
  <c r="C80" i="79"/>
  <c r="Y74" i="79"/>
  <c r="H76" i="79"/>
  <c r="H63" i="79"/>
  <c r="H117" i="91"/>
  <c r="H103" i="91"/>
  <c r="V103" i="91"/>
  <c r="C102" i="91"/>
  <c r="Y115" i="91"/>
  <c r="C120" i="91"/>
  <c r="V94" i="91"/>
  <c r="H94" i="91"/>
  <c r="V93" i="91"/>
  <c r="F102" i="91"/>
  <c r="H111" i="91"/>
  <c r="H118" i="91"/>
  <c r="Y106" i="91"/>
  <c r="C90" i="91"/>
  <c r="H96" i="91"/>
  <c r="V95" i="91"/>
  <c r="F104" i="91"/>
  <c r="H113" i="91"/>
  <c r="V100" i="91"/>
  <c r="AA113" i="91"/>
  <c r="V118" i="91"/>
  <c r="AA111" i="91"/>
  <c r="AA117" i="91"/>
  <c r="Y111" i="91"/>
  <c r="V102" i="91"/>
  <c r="C89" i="91"/>
  <c r="F95" i="91"/>
  <c r="AA93" i="91"/>
  <c r="C103" i="91"/>
  <c r="H112" i="91"/>
  <c r="F119" i="91"/>
  <c r="V111" i="91"/>
  <c r="C96" i="91"/>
  <c r="AA94" i="91"/>
  <c r="F113" i="91"/>
  <c r="H120" i="91"/>
  <c r="H91" i="91"/>
  <c r="C106" i="91"/>
  <c r="Y102" i="91"/>
  <c r="V107" i="91"/>
  <c r="AA106" i="91"/>
  <c r="V89" i="91"/>
  <c r="C114" i="91"/>
  <c r="F91" i="91"/>
  <c r="H105" i="91"/>
  <c r="AA91" i="91"/>
  <c r="C117" i="91"/>
  <c r="V115" i="91"/>
  <c r="AA114" i="91"/>
  <c r="C100" i="91"/>
  <c r="AA102" i="91"/>
  <c r="H89" i="91"/>
  <c r="V117" i="91"/>
  <c r="H90" i="91"/>
  <c r="H104" i="91"/>
  <c r="V114" i="91"/>
  <c r="AA89" i="91"/>
  <c r="C115" i="91"/>
  <c r="AA115" i="91"/>
  <c r="C101" i="91"/>
  <c r="Y104" i="91"/>
  <c r="AA105" i="91"/>
  <c r="C92" i="91"/>
  <c r="F106" i="91"/>
  <c r="Y117" i="91"/>
  <c r="H119" i="91"/>
  <c r="C93" i="91"/>
  <c r="Y91" i="91"/>
  <c r="H100" i="91"/>
  <c r="C107" i="91"/>
  <c r="H116" i="91"/>
  <c r="V104" i="91"/>
  <c r="V119" i="91"/>
  <c r="C95" i="91"/>
  <c r="Y93" i="91"/>
  <c r="H102" i="91"/>
  <c r="C112" i="91"/>
  <c r="C119" i="91"/>
  <c r="AA107" i="91"/>
  <c r="AA119" i="91"/>
  <c r="Y113" i="91"/>
  <c r="Y119" i="91"/>
  <c r="V113" i="91"/>
  <c r="AA103" i="91"/>
  <c r="C118" i="91"/>
  <c r="H93" i="91"/>
  <c r="V92" i="91"/>
  <c r="H101" i="91"/>
  <c r="C111" i="91"/>
  <c r="F117" i="91"/>
  <c r="AA104" i="91"/>
  <c r="C104" i="91"/>
  <c r="AA112" i="91"/>
  <c r="V90" i="91"/>
  <c r="AA96" i="91"/>
  <c r="F115" i="91"/>
  <c r="AA116" i="91"/>
  <c r="V116" i="91"/>
  <c r="Y100" i="91"/>
  <c r="Y95" i="91"/>
  <c r="AA100" i="91"/>
  <c r="V96" i="91"/>
  <c r="AA101" i="91"/>
  <c r="F93" i="91"/>
  <c r="H107" i="91"/>
  <c r="V120" i="91"/>
  <c r="V105" i="91"/>
  <c r="AA90" i="91"/>
  <c r="H115" i="91"/>
  <c r="AA64" i="90"/>
  <c r="D93" i="75"/>
  <c r="C83" i="75"/>
  <c r="G83" i="75"/>
  <c r="D82" i="75"/>
  <c r="X73" i="75"/>
  <c r="T89" i="75"/>
  <c r="D91" i="75"/>
  <c r="X89" i="75"/>
  <c r="C92" i="75"/>
  <c r="X95" i="75"/>
  <c r="C90" i="75"/>
  <c r="X75" i="75"/>
  <c r="U87" i="75"/>
  <c r="C74" i="75"/>
  <c r="G90" i="75"/>
  <c r="T80" i="75"/>
  <c r="G74" i="75"/>
  <c r="T77" i="75"/>
  <c r="D75" i="75"/>
  <c r="X91" i="75"/>
  <c r="D77" i="75"/>
  <c r="C94" i="75"/>
  <c r="X80" i="75"/>
  <c r="U92" i="75"/>
  <c r="C81" i="75"/>
  <c r="G94" i="75"/>
  <c r="U85" i="75"/>
  <c r="C72" i="75"/>
  <c r="G85" i="75"/>
  <c r="U74" i="75"/>
  <c r="T86" i="75"/>
  <c r="G72" i="75"/>
  <c r="V74" i="90"/>
  <c r="H64" i="90"/>
  <c r="F79" i="90"/>
  <c r="V82" i="90"/>
  <c r="F83" i="90"/>
  <c r="C72" i="90"/>
  <c r="C80" i="90"/>
  <c r="F81" i="90"/>
  <c r="AA84" i="90"/>
  <c r="H84" i="90"/>
  <c r="C75" i="90"/>
  <c r="Y79" i="90"/>
  <c r="V64" i="90"/>
  <c r="H80" i="90"/>
  <c r="C71" i="90"/>
  <c r="H61" i="90"/>
  <c r="F70" i="90"/>
  <c r="H81" i="90"/>
  <c r="C64" i="90"/>
  <c r="H75" i="90"/>
  <c r="Y64" i="90"/>
  <c r="AA81" i="90"/>
  <c r="H62" i="90"/>
  <c r="V79" i="90"/>
  <c r="H82" i="90"/>
  <c r="V84" i="90"/>
  <c r="Y62" i="90"/>
  <c r="H66" i="90"/>
  <c r="F72" i="90"/>
  <c r="AA74" i="90"/>
  <c r="C81" i="90"/>
  <c r="AA83" i="90"/>
  <c r="C73" i="90"/>
  <c r="AA65" i="90"/>
  <c r="H72" i="90"/>
  <c r="H79" i="90"/>
  <c r="V62" i="90"/>
  <c r="AA79" i="90"/>
  <c r="Y81" i="90"/>
  <c r="AA62" i="90"/>
  <c r="AA73" i="90"/>
  <c r="C79" i="90"/>
  <c r="C61" i="90"/>
  <c r="C84" i="90"/>
  <c r="C66" i="90"/>
  <c r="V80" i="90"/>
  <c r="V81" i="90"/>
  <c r="F63" i="90"/>
  <c r="V65" i="90"/>
  <c r="H73" i="90"/>
  <c r="Y83" i="90"/>
  <c r="C70" i="90"/>
  <c r="F61" i="90"/>
  <c r="H63" i="90"/>
  <c r="AA63" i="90"/>
  <c r="AA82" i="90"/>
  <c r="H83" i="90"/>
  <c r="F74" i="90"/>
  <c r="C65" i="90"/>
  <c r="C63" i="90"/>
  <c r="H74" i="90"/>
  <c r="V63" i="90"/>
  <c r="AA80" i="90"/>
  <c r="H71" i="90"/>
  <c r="C83" i="90"/>
  <c r="Y73" i="90"/>
  <c r="H65" i="90"/>
  <c r="C74" i="90"/>
  <c r="H70" i="90"/>
  <c r="V73" i="90"/>
  <c r="C82" i="90"/>
  <c r="F65" i="90"/>
  <c r="V83" i="90"/>
  <c r="C62" i="90"/>
  <c r="T44" i="43"/>
  <c r="T42" i="43"/>
  <c r="G55" i="43"/>
  <c r="U43" i="43"/>
  <c r="G46" i="43"/>
  <c r="D54" i="43"/>
  <c r="G42" i="43"/>
  <c r="C53" i="43"/>
  <c r="C55" i="43"/>
  <c r="T54" i="43"/>
  <c r="D43" i="43"/>
  <c r="G44" i="43"/>
  <c r="C46" i="43"/>
  <c r="D45" i="43"/>
  <c r="G51" i="43"/>
  <c r="C44" i="43"/>
  <c r="C42" i="43"/>
  <c r="D52" i="43"/>
  <c r="X42" i="43"/>
  <c r="U55" i="43"/>
  <c r="D47" i="43"/>
  <c r="T46" i="43"/>
  <c r="U47" i="43"/>
  <c r="G53" i="43"/>
  <c r="X54" i="43"/>
  <c r="T52" i="43"/>
  <c r="X52" i="43"/>
  <c r="C51" i="43"/>
  <c r="H104" i="84"/>
  <c r="Y117" i="84"/>
  <c r="V95" i="84"/>
  <c r="AA116" i="84"/>
  <c r="H95" i="84"/>
  <c r="V103" i="84"/>
  <c r="Y115" i="84"/>
  <c r="V109" i="84"/>
  <c r="V96" i="84"/>
  <c r="H96" i="84"/>
  <c r="Y97" i="84"/>
  <c r="H97" i="84"/>
  <c r="AA98" i="84"/>
  <c r="H98" i="84"/>
  <c r="Y106" i="84"/>
  <c r="H117" i="84"/>
  <c r="V106" i="84"/>
  <c r="V121" i="84"/>
  <c r="Y95" i="84"/>
  <c r="F93" i="84"/>
  <c r="C119" i="84"/>
  <c r="C122" i="84"/>
  <c r="V98" i="84"/>
  <c r="AA119" i="84"/>
  <c r="V105" i="84"/>
  <c r="C116" i="84"/>
  <c r="H93" i="84"/>
  <c r="C109" i="84"/>
  <c r="H94" i="84"/>
  <c r="AA102" i="84"/>
  <c r="C120" i="84"/>
  <c r="AA114" i="84"/>
  <c r="H105" i="84"/>
  <c r="H122" i="84"/>
  <c r="AA91" i="84"/>
  <c r="F95" i="84"/>
  <c r="AA108" i="84"/>
  <c r="H102" i="84"/>
  <c r="V94" i="84"/>
  <c r="V114" i="84"/>
  <c r="F117" i="84"/>
  <c r="Y104" i="84"/>
  <c r="Y113" i="84"/>
  <c r="F104" i="84"/>
  <c r="F121" i="84"/>
  <c r="AA115" i="84"/>
  <c r="H106" i="84"/>
  <c r="C97" i="84"/>
  <c r="V93" i="84"/>
  <c r="V113" i="84"/>
  <c r="C104" i="84"/>
  <c r="H114" i="84"/>
  <c r="H120" i="84"/>
  <c r="V92" i="84"/>
  <c r="H92" i="84"/>
  <c r="F106" i="84"/>
  <c r="C103" i="84"/>
  <c r="AA94" i="84"/>
  <c r="C95" i="84"/>
  <c r="AA95" i="84"/>
  <c r="C96" i="84"/>
  <c r="V97" i="84"/>
  <c r="F97" i="84"/>
  <c r="AA96" i="84"/>
  <c r="Y93" i="84"/>
  <c r="V118" i="84"/>
  <c r="H118" i="84"/>
  <c r="Y119" i="84"/>
  <c r="H119" i="84"/>
  <c r="AA120" i="84"/>
  <c r="C121" i="84"/>
  <c r="V117" i="84"/>
  <c r="V120" i="84"/>
  <c r="AA104" i="84"/>
  <c r="C105" i="84"/>
  <c r="AA121" i="84"/>
  <c r="AA118" i="84"/>
  <c r="C98" i="86"/>
  <c r="H111" i="86"/>
  <c r="F100" i="8"/>
  <c r="C90" i="8"/>
  <c r="H78" i="8"/>
  <c r="V101" i="8"/>
  <c r="AA91" i="8"/>
  <c r="Y82" i="8"/>
  <c r="V76" i="8"/>
  <c r="C100" i="8"/>
  <c r="H89" i="8"/>
  <c r="C78" i="8"/>
  <c r="AA100" i="8"/>
  <c r="Y91" i="8"/>
  <c r="V82" i="8"/>
  <c r="F104" i="8"/>
  <c r="C98" i="8"/>
  <c r="H82" i="8"/>
  <c r="V105" i="8"/>
  <c r="AA98" i="8"/>
  <c r="Y89" i="8"/>
  <c r="V80" i="8"/>
  <c r="F90" i="8"/>
  <c r="AA82" i="8"/>
  <c r="H88" i="8"/>
  <c r="V81" i="8"/>
  <c r="AA104" i="8"/>
  <c r="F102" i="8"/>
  <c r="AA93" i="8"/>
  <c r="H104" i="8"/>
  <c r="V99" i="8"/>
  <c r="Y80" i="8"/>
  <c r="F92" i="8"/>
  <c r="C81" i="8"/>
  <c r="V94" i="8"/>
  <c r="Y78" i="8"/>
  <c r="Y76" i="8"/>
  <c r="C104" i="8"/>
  <c r="C92" i="8"/>
  <c r="C91" i="8"/>
  <c r="AA83" i="8"/>
  <c r="H99" i="8"/>
  <c r="H77" i="8"/>
  <c r="V91" i="8"/>
  <c r="V92" i="8"/>
  <c r="AA90" i="8"/>
  <c r="AA79" i="8"/>
  <c r="C105" i="8"/>
  <c r="H98" i="8"/>
  <c r="F88" i="8"/>
  <c r="C77" i="8"/>
  <c r="AA99" i="8"/>
  <c r="V90" i="8"/>
  <c r="AA80" i="8"/>
  <c r="F98" i="8"/>
  <c r="C88" i="8"/>
  <c r="AA105" i="8"/>
  <c r="AA89" i="8"/>
  <c r="H102" i="8"/>
  <c r="AA103" i="8"/>
  <c r="AA87" i="8"/>
  <c r="C79" i="8"/>
  <c r="F77" i="8"/>
  <c r="Y98" i="8"/>
  <c r="Y87" i="8"/>
  <c r="H100" i="8"/>
  <c r="V103" i="8"/>
  <c r="H103" i="8"/>
  <c r="C93" i="8"/>
  <c r="H81" i="8"/>
  <c r="Y104" i="8"/>
  <c r="V98" i="8"/>
  <c r="AA88" i="8"/>
  <c r="V79" i="8"/>
  <c r="C103" i="8"/>
  <c r="H92" i="8"/>
  <c r="F81" i="8"/>
  <c r="V104" i="8"/>
  <c r="AA94" i="8"/>
  <c r="V88" i="8"/>
  <c r="AA78" i="8"/>
  <c r="C101" i="8"/>
  <c r="H90" i="8"/>
  <c r="F79" i="8"/>
  <c r="V102" i="8"/>
  <c r="AA92" i="8"/>
  <c r="V83" i="8"/>
  <c r="AA76" i="8"/>
  <c r="AA101" i="8"/>
  <c r="H105" i="8"/>
  <c r="V100" i="8"/>
  <c r="H93" i="8"/>
  <c r="V89" i="8"/>
  <c r="H80" i="8"/>
  <c r="V78" i="8"/>
  <c r="C102" i="8"/>
  <c r="H91" i="8"/>
  <c r="C80" i="8"/>
  <c r="AA102" i="8"/>
  <c r="Y93" i="8"/>
  <c r="V87" i="8"/>
  <c r="AA77" i="8"/>
  <c r="H101" i="8"/>
  <c r="H79" i="8"/>
  <c r="Y102" i="8"/>
  <c r="V93" i="8"/>
  <c r="V77" i="8"/>
  <c r="C89" i="8"/>
  <c r="Y100" i="8"/>
  <c r="AA81" i="8"/>
  <c r="C99" i="8"/>
  <c r="C82" i="8"/>
  <c r="Y75" i="93"/>
  <c r="V93" i="93"/>
  <c r="H82" i="93"/>
  <c r="V85" i="93"/>
  <c r="C96" i="93"/>
  <c r="V94" i="93"/>
  <c r="C73" i="93"/>
  <c r="C83" i="93"/>
  <c r="C81" i="93"/>
  <c r="C82" i="93"/>
  <c r="H93" i="93"/>
  <c r="V84" i="93"/>
  <c r="H72" i="93"/>
  <c r="F91" i="93"/>
  <c r="C99" i="86"/>
  <c r="V101" i="86"/>
  <c r="H99" i="86"/>
  <c r="AA100" i="86"/>
  <c r="H97" i="86"/>
  <c r="F98" i="86"/>
  <c r="H98" i="86"/>
  <c r="V96" i="86"/>
  <c r="V103" i="86"/>
  <c r="F85" i="86"/>
  <c r="AA112" i="86"/>
  <c r="C96" i="86"/>
  <c r="C97" i="86"/>
  <c r="H110" i="86"/>
  <c r="V97" i="86"/>
  <c r="AA92" i="86"/>
  <c r="C89" i="86"/>
  <c r="AA89" i="86"/>
  <c r="H92" i="86"/>
  <c r="F96" i="86"/>
  <c r="C113" i="86"/>
  <c r="H89" i="86"/>
  <c r="C110" i="86"/>
  <c r="H103" i="86"/>
  <c r="C91" i="86"/>
  <c r="V86" i="86"/>
  <c r="V89" i="86"/>
  <c r="F89" i="86"/>
  <c r="H86" i="86"/>
  <c r="Y87" i="86"/>
  <c r="Y109" i="86"/>
  <c r="F113" i="86"/>
  <c r="AA91" i="86"/>
  <c r="C90" i="86"/>
  <c r="H107" i="86"/>
  <c r="V110" i="86"/>
  <c r="C114" i="86"/>
  <c r="V90" i="86"/>
  <c r="AA90" i="86"/>
  <c r="AA85" i="86"/>
  <c r="F111" i="86"/>
  <c r="Y98" i="86"/>
  <c r="F91" i="86"/>
  <c r="C102" i="86"/>
  <c r="Y113" i="86"/>
  <c r="C103" i="86"/>
  <c r="AA109" i="86"/>
  <c r="Y107" i="86"/>
  <c r="Y89" i="86"/>
  <c r="V99" i="86"/>
  <c r="C112" i="86"/>
  <c r="AA87" i="86"/>
  <c r="V107" i="86"/>
  <c r="H88" i="86"/>
  <c r="V85" i="86"/>
  <c r="H109" i="86"/>
  <c r="V111" i="86"/>
  <c r="V108" i="86"/>
  <c r="AA98" i="86"/>
  <c r="V109" i="86"/>
  <c r="H91" i="86"/>
  <c r="AA86" i="86"/>
  <c r="Y96" i="86"/>
  <c r="F100" i="86"/>
  <c r="Y102" i="86"/>
  <c r="C86" i="86"/>
  <c r="Y111" i="86"/>
  <c r="V98" i="86"/>
  <c r="F102" i="86"/>
  <c r="C111" i="86"/>
  <c r="C107" i="86"/>
  <c r="V87" i="86"/>
  <c r="AA96" i="86"/>
  <c r="AA113" i="86"/>
  <c r="V100" i="86"/>
  <c r="H87" i="86"/>
  <c r="H96" i="86"/>
  <c r="V112" i="86"/>
  <c r="H100" i="86"/>
  <c r="C101" i="86"/>
  <c r="Y91" i="86"/>
  <c r="AA103" i="86"/>
  <c r="AA114" i="86"/>
  <c r="V92" i="86"/>
  <c r="Y85" i="86"/>
  <c r="H102" i="86"/>
  <c r="H113" i="86"/>
  <c r="Y100" i="86"/>
  <c r="C108" i="86"/>
  <c r="V91" i="86"/>
  <c r="AA107" i="86"/>
  <c r="AA110" i="86"/>
  <c r="C109" i="86"/>
  <c r="AA111" i="86"/>
  <c r="F87" i="86"/>
  <c r="F107" i="86"/>
  <c r="C88" i="86"/>
  <c r="C87" i="86"/>
  <c r="V102" i="86"/>
  <c r="H108" i="86"/>
  <c r="C92" i="86"/>
  <c r="AA102" i="86"/>
  <c r="AA97" i="86"/>
  <c r="V88" i="86"/>
  <c r="H114" i="86"/>
  <c r="H85" i="86"/>
  <c r="V113" i="86"/>
  <c r="AA108" i="86"/>
  <c r="AA99" i="86"/>
  <c r="H101" i="86"/>
  <c r="V114" i="86"/>
  <c r="F109" i="86"/>
  <c r="H90" i="86"/>
  <c r="AA101" i="86"/>
  <c r="AA88" i="86"/>
  <c r="H112" i="86"/>
  <c r="C85" i="86"/>
  <c r="AA70" i="39"/>
  <c r="Z69" i="39"/>
  <c r="G55" i="39"/>
  <c r="F69" i="39"/>
  <c r="F67" i="39"/>
  <c r="Z67" i="39"/>
  <c r="AA68" i="39"/>
  <c r="G68" i="39"/>
  <c r="AA66" i="39"/>
  <c r="G59" i="39"/>
  <c r="F52" i="39"/>
  <c r="Z52" i="39"/>
  <c r="G53" i="39"/>
  <c r="AA53" i="39"/>
  <c r="F54" i="39"/>
  <c r="Z54" i="39"/>
  <c r="AA55" i="39"/>
  <c r="G66" i="39"/>
  <c r="F56" i="39"/>
  <c r="Z56" i="39"/>
  <c r="G57" i="39"/>
  <c r="AA57" i="39"/>
  <c r="F58" i="39"/>
  <c r="Z58" i="39"/>
  <c r="AA59" i="39"/>
  <c r="G70" i="39"/>
  <c r="F63" i="39"/>
  <c r="Z63" i="39"/>
  <c r="G64" i="39"/>
  <c r="AA64" i="39"/>
  <c r="F65" i="39"/>
  <c r="Z65" i="39"/>
  <c r="AA54" i="38"/>
  <c r="F60" i="38"/>
  <c r="G59" i="38"/>
  <c r="F58" i="38"/>
  <c r="F53" i="38"/>
  <c r="G52" i="38"/>
  <c r="G61" i="38"/>
  <c r="Z60" i="38"/>
  <c r="AA59" i="38"/>
  <c r="Z58" i="38"/>
  <c r="G54" i="38"/>
  <c r="AA61" i="38"/>
  <c r="Z53" i="38"/>
  <c r="AA52" i="38"/>
  <c r="Z51" i="38"/>
  <c r="F51" i="38"/>
  <c r="V177" i="64"/>
  <c r="AA170" i="64"/>
  <c r="V159" i="64"/>
  <c r="AA152" i="64"/>
  <c r="Y141" i="64"/>
  <c r="V135" i="64"/>
  <c r="H176" i="64"/>
  <c r="C170" i="64"/>
  <c r="H160" i="64"/>
  <c r="F154" i="64"/>
  <c r="C145" i="64"/>
  <c r="H138" i="64"/>
  <c r="V178" i="64"/>
  <c r="AA171" i="64"/>
  <c r="Y160" i="64"/>
  <c r="V154" i="64"/>
  <c r="AA142" i="64"/>
  <c r="V136" i="64"/>
  <c r="H177" i="64"/>
  <c r="F171" i="64"/>
  <c r="C162" i="64"/>
  <c r="H155" i="64"/>
  <c r="C146" i="64"/>
  <c r="H139" i="64"/>
  <c r="F133" i="64"/>
  <c r="V173" i="64"/>
  <c r="AA161" i="64"/>
  <c r="V155" i="64"/>
  <c r="AA143" i="64"/>
  <c r="Y137" i="64"/>
  <c r="C179" i="64"/>
  <c r="H172" i="64"/>
  <c r="C163" i="64"/>
  <c r="H156" i="64"/>
  <c r="F150" i="64"/>
  <c r="C141" i="64"/>
  <c r="H134" i="64"/>
  <c r="V174" i="64"/>
  <c r="AA167" i="64"/>
  <c r="Y156" i="64"/>
  <c r="V150" i="64"/>
  <c r="AA138" i="64"/>
  <c r="C180" i="64"/>
  <c r="H173" i="64"/>
  <c r="F167" i="64"/>
  <c r="C158" i="64"/>
  <c r="H151" i="64"/>
  <c r="C142" i="64"/>
  <c r="H135" i="64"/>
  <c r="Y154" i="64"/>
  <c r="C178" i="64"/>
  <c r="C156" i="64"/>
  <c r="H133" i="64"/>
  <c r="V167" i="64"/>
  <c r="AA137" i="64"/>
  <c r="H163" i="64"/>
  <c r="F141" i="64"/>
  <c r="V168" i="64"/>
  <c r="V139" i="64"/>
  <c r="H167" i="64"/>
  <c r="H142" i="64"/>
  <c r="Y169" i="64"/>
  <c r="V140" i="64"/>
  <c r="F175" i="64"/>
  <c r="H159" i="64"/>
  <c r="H143" i="64"/>
  <c r="Y175" i="64"/>
  <c r="V169" i="64"/>
  <c r="AA157" i="64"/>
  <c r="V151" i="64"/>
  <c r="AA139" i="64"/>
  <c r="Y133" i="64"/>
  <c r="C175" i="64"/>
  <c r="H168" i="64"/>
  <c r="C159" i="64"/>
  <c r="H152" i="64"/>
  <c r="F143" i="64"/>
  <c r="C137" i="64"/>
  <c r="AA176" i="64"/>
  <c r="V170" i="64"/>
  <c r="AA158" i="64"/>
  <c r="Y152" i="64"/>
  <c r="V141" i="64"/>
  <c r="AA134" i="64"/>
  <c r="C176" i="64"/>
  <c r="H169" i="64"/>
  <c r="F160" i="64"/>
  <c r="C154" i="64"/>
  <c r="H144" i="64"/>
  <c r="C138" i="64"/>
  <c r="AA177" i="64"/>
  <c r="Y171" i="64"/>
  <c r="V160" i="64"/>
  <c r="AA153" i="64"/>
  <c r="V142" i="64"/>
  <c r="AA135" i="64"/>
  <c r="F177" i="64"/>
  <c r="C171" i="64"/>
  <c r="H161" i="64"/>
  <c r="C155" i="64"/>
  <c r="H145" i="64"/>
  <c r="F139" i="64"/>
  <c r="C133" i="64"/>
  <c r="AA172" i="64"/>
  <c r="V161" i="64"/>
  <c r="AA154" i="64"/>
  <c r="Y143" i="64"/>
  <c r="V137" i="64"/>
  <c r="H178" i="64"/>
  <c r="C172" i="64"/>
  <c r="H162" i="64"/>
  <c r="F156" i="64"/>
  <c r="C150" i="64"/>
  <c r="H140" i="64"/>
  <c r="C134" i="64"/>
  <c r="AA160" i="64"/>
  <c r="AA136" i="64"/>
  <c r="F162" i="64"/>
  <c r="C140" i="64"/>
  <c r="AA155" i="64"/>
  <c r="F179" i="64"/>
  <c r="C157" i="64"/>
  <c r="C135" i="64"/>
  <c r="AA156" i="64"/>
  <c r="H180" i="64"/>
  <c r="F158" i="64"/>
  <c r="C136" i="64"/>
  <c r="V158" i="64"/>
  <c r="F137" i="64"/>
  <c r="AA173" i="64"/>
  <c r="Y167" i="64"/>
  <c r="V156" i="64"/>
  <c r="AA144" i="64"/>
  <c r="V138" i="64"/>
  <c r="H179" i="64"/>
  <c r="F173" i="64"/>
  <c r="C167" i="64"/>
  <c r="H157" i="64"/>
  <c r="C151" i="64"/>
  <c r="H141" i="64"/>
  <c r="F135" i="64"/>
  <c r="V175" i="64"/>
  <c r="AA168" i="64"/>
  <c r="V157" i="64"/>
  <c r="AA150" i="64"/>
  <c r="Y139" i="64"/>
  <c r="V133" i="64"/>
  <c r="H174" i="64"/>
  <c r="C168" i="64"/>
  <c r="H158" i="64"/>
  <c r="F152" i="64"/>
  <c r="C143" i="64"/>
  <c r="H136" i="64"/>
  <c r="V176" i="64"/>
  <c r="AA169" i="64"/>
  <c r="Y158" i="64"/>
  <c r="V152" i="64"/>
  <c r="AA140" i="64"/>
  <c r="V134" i="64"/>
  <c r="H175" i="64"/>
  <c r="F169" i="64"/>
  <c r="C160" i="64"/>
  <c r="H153" i="64"/>
  <c r="C144" i="64"/>
  <c r="H137" i="64"/>
  <c r="Y177" i="64"/>
  <c r="V171" i="64"/>
  <c r="AA159" i="64"/>
  <c r="V153" i="64"/>
  <c r="AA141" i="64"/>
  <c r="Y135" i="64"/>
  <c r="C177" i="64"/>
  <c r="H170" i="64"/>
  <c r="C161" i="64"/>
  <c r="H154" i="64"/>
  <c r="F145" i="64"/>
  <c r="C139" i="64"/>
  <c r="AA178" i="64"/>
  <c r="V172" i="64"/>
  <c r="V143" i="64"/>
  <c r="H171" i="64"/>
  <c r="H146" i="64"/>
  <c r="Y173" i="64"/>
  <c r="V144" i="64"/>
  <c r="C173" i="64"/>
  <c r="H150" i="64"/>
  <c r="AA174" i="64"/>
  <c r="Y150" i="64"/>
  <c r="C174" i="64"/>
  <c r="C152" i="64"/>
  <c r="AA175" i="64"/>
  <c r="AA151" i="64"/>
  <c r="AA133" i="64"/>
  <c r="C169" i="64"/>
  <c r="C153" i="64"/>
</calcChain>
</file>

<file path=xl/sharedStrings.xml><?xml version="1.0" encoding="utf-8"?>
<sst xmlns="http://schemas.openxmlformats.org/spreadsheetml/2006/main" count="7730" uniqueCount="937">
  <si>
    <t>試合順序</t>
    <rPh sb="0" eb="2">
      <t>シアイ</t>
    </rPh>
    <rPh sb="2" eb="4">
      <t>ジュンジョ</t>
    </rPh>
    <phoneticPr fontId="2"/>
  </si>
  <si>
    <t>予選リーグ</t>
    <rPh sb="0" eb="2">
      <t>ヨセン</t>
    </rPh>
    <phoneticPr fontId="2"/>
  </si>
  <si>
    <t>コート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</si>
  <si>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</si>
  <si>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</si>
  <si>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</si>
  <si>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</si>
  <si>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①</t>
    <phoneticPr fontId="2"/>
  </si>
  <si>
    <t>―</t>
    <phoneticPr fontId="2"/>
  </si>
  <si>
    <t>〔</t>
    <phoneticPr fontId="2"/>
  </si>
  <si>
    <t>〕</t>
    <phoneticPr fontId="2"/>
  </si>
  <si>
    <t>〕</t>
    <phoneticPr fontId="2"/>
  </si>
  <si>
    <t>〕</t>
    <phoneticPr fontId="2"/>
  </si>
  <si>
    <t>順位</t>
    <rPh sb="0" eb="2">
      <t>ジュンイ</t>
    </rPh>
    <phoneticPr fontId="2"/>
  </si>
  <si>
    <t>（</t>
    <phoneticPr fontId="2"/>
  </si>
  <si>
    <t>）</t>
    <phoneticPr fontId="2"/>
  </si>
  <si>
    <t>②</t>
    <phoneticPr fontId="2"/>
  </si>
  <si>
    <t>得点</t>
    <rPh sb="0" eb="2">
      <t>トクテン</t>
    </rPh>
    <phoneticPr fontId="2"/>
  </si>
  <si>
    <t>・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</si>
  <si>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</si>
  <si>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</si>
  <si>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</si>
  <si>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</si>
  <si>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〕</t>
    <phoneticPr fontId="2"/>
  </si>
  <si>
    <t>Ａ</t>
    <phoneticPr fontId="2"/>
  </si>
  <si>
    <t>ブロック</t>
    <phoneticPr fontId="2"/>
  </si>
  <si>
    <t>②</t>
    <phoneticPr fontId="2"/>
  </si>
  <si>
    <t>-</t>
    <phoneticPr fontId="2"/>
  </si>
  <si>
    <t>③</t>
    <phoneticPr fontId="2"/>
  </si>
  <si>
    <t>①</t>
    <phoneticPr fontId="2"/>
  </si>
  <si>
    <t>ブロック</t>
    <phoneticPr fontId="2"/>
  </si>
  <si>
    <t>④</t>
    <phoneticPr fontId="2"/>
  </si>
  <si>
    <t>〔</t>
    <phoneticPr fontId="2"/>
  </si>
  <si>
    <t>〔</t>
    <phoneticPr fontId="2"/>
  </si>
  <si>
    <t>〕</t>
    <phoneticPr fontId="2"/>
  </si>
  <si>
    <t>コート</t>
    <phoneticPr fontId="2"/>
  </si>
  <si>
    <t>1　男女混成団体一般の部(50～59歳以下)</t>
    <rPh sb="2" eb="4">
      <t>ダンジョ</t>
    </rPh>
    <rPh sb="4" eb="6">
      <t>コンセイ</t>
    </rPh>
    <rPh sb="6" eb="8">
      <t>ダンタイ</t>
    </rPh>
    <rPh sb="8" eb="10">
      <t>イッパン</t>
    </rPh>
    <rPh sb="11" eb="12">
      <t>ブ</t>
    </rPh>
    <rPh sb="18" eb="19">
      <t>サイ</t>
    </rPh>
    <rPh sb="19" eb="21">
      <t>イカ</t>
    </rPh>
    <phoneticPr fontId="2"/>
  </si>
  <si>
    <t>2　男女混成団体シニアの部(60歳以上)</t>
    <rPh sb="2" eb="4">
      <t>ダンジョ</t>
    </rPh>
    <rPh sb="4" eb="6">
      <t>コンセイ</t>
    </rPh>
    <rPh sb="6" eb="8">
      <t>ダンタイ</t>
    </rPh>
    <rPh sb="12" eb="13">
      <t>ブ</t>
    </rPh>
    <rPh sb="16" eb="17">
      <t>サイ</t>
    </rPh>
    <rPh sb="17" eb="19">
      <t>イジョウ</t>
    </rPh>
    <phoneticPr fontId="2"/>
  </si>
  <si>
    <t>⑤</t>
    <phoneticPr fontId="2"/>
  </si>
  <si>
    <t>⑥</t>
    <phoneticPr fontId="2"/>
  </si>
  <si>
    <t>×</t>
    <phoneticPr fontId="2"/>
  </si>
  <si>
    <r>
      <t>4</t>
    </r>
    <r>
      <rPr>
        <sz val="11"/>
        <rFont val="ＭＳ Ｐ明朝"/>
        <family val="1"/>
        <charset val="128"/>
      </rPr>
      <t>チーム</t>
    </r>
  </si>
  <si>
    <t>、</t>
    <phoneticPr fontId="2"/>
  </si>
  <si>
    <t>〔</t>
    <phoneticPr fontId="2"/>
  </si>
  <si>
    <t>コート</t>
    <phoneticPr fontId="2"/>
  </si>
  <si>
    <r>
      <t>3</t>
    </r>
    <r>
      <rPr>
        <sz val="11"/>
        <rFont val="ＭＳ Ｐ明朝"/>
        <family val="1"/>
        <charset val="128"/>
      </rPr>
      <t>人（組）リーグ戦</t>
    </r>
    <rPh sb="1" eb="2">
      <t>ニン</t>
    </rPh>
    <rPh sb="3" eb="4">
      <t>クミ</t>
    </rPh>
    <rPh sb="8" eb="9">
      <t>イクサ</t>
    </rPh>
    <phoneticPr fontId="2"/>
  </si>
  <si>
    <r>
      <t>4</t>
    </r>
    <r>
      <rPr>
        <sz val="11"/>
        <rFont val="ＭＳ Ｐ明朝"/>
        <family val="1"/>
        <charset val="128"/>
      </rPr>
      <t>人（組）リーグ戦</t>
    </r>
    <rPh sb="1" eb="2">
      <t>ニン</t>
    </rPh>
    <rPh sb="3" eb="4">
      <t>クミ</t>
    </rPh>
    <rPh sb="8" eb="9">
      <t>イクサ</t>
    </rPh>
    <phoneticPr fontId="2"/>
  </si>
  <si>
    <t>〔</t>
    <phoneticPr fontId="2"/>
  </si>
  <si>
    <t>〔</t>
    <phoneticPr fontId="2"/>
  </si>
  <si>
    <t>〕</t>
    <phoneticPr fontId="2"/>
  </si>
  <si>
    <r>
      <t>審判</t>
    </r>
    <r>
      <rPr>
        <sz val="11"/>
        <rFont val="Century"/>
        <family val="1"/>
      </rPr>
      <t>1</t>
    </r>
    <rPh sb="0" eb="2">
      <t>シンパン</t>
    </rPh>
    <phoneticPr fontId="2"/>
  </si>
  <si>
    <r>
      <t>審判</t>
    </r>
    <r>
      <rPr>
        <sz val="11"/>
        <rFont val="Century"/>
        <family val="1"/>
      </rPr>
      <t>2</t>
    </r>
    <rPh sb="0" eb="2">
      <t>シンパン</t>
    </rPh>
    <phoneticPr fontId="2"/>
  </si>
  <si>
    <r>
      <t>審判</t>
    </r>
    <r>
      <rPr>
        <sz val="11"/>
        <rFont val="Century"/>
        <family val="1"/>
      </rPr>
      <t>3</t>
    </r>
    <rPh sb="0" eb="2">
      <t>シンパン</t>
    </rPh>
    <phoneticPr fontId="2"/>
  </si>
  <si>
    <t>試合順序・審判</t>
    <rPh sb="0" eb="2">
      <t>シアイ</t>
    </rPh>
    <rPh sb="2" eb="4">
      <t>ジュンジョ</t>
    </rPh>
    <rPh sb="5" eb="7">
      <t>シンパン</t>
    </rPh>
    <phoneticPr fontId="2"/>
  </si>
  <si>
    <r>
      <t>審判</t>
    </r>
    <r>
      <rPr>
        <sz val="11"/>
        <rFont val="Century"/>
        <family val="1"/>
      </rPr>
      <t>4</t>
    </r>
    <rPh sb="0" eb="2">
      <t>シンパン</t>
    </rPh>
    <phoneticPr fontId="2"/>
  </si>
  <si>
    <t>①</t>
    <phoneticPr fontId="2"/>
  </si>
  <si>
    <t>-</t>
    <phoneticPr fontId="2"/>
  </si>
  <si>
    <t>（</t>
    <phoneticPr fontId="2"/>
  </si>
  <si>
    <t>―</t>
    <phoneticPr fontId="2"/>
  </si>
  <si>
    <t>Ｂ</t>
    <phoneticPr fontId="2"/>
  </si>
  <si>
    <t>―</t>
    <phoneticPr fontId="2"/>
  </si>
  <si>
    <t>Ｄ</t>
    <phoneticPr fontId="2"/>
  </si>
  <si>
    <t>〔</t>
    <phoneticPr fontId="2"/>
  </si>
  <si>
    <t>〕</t>
    <phoneticPr fontId="2"/>
  </si>
  <si>
    <t>コート</t>
    <phoneticPr fontId="2"/>
  </si>
  <si>
    <t>〔</t>
    <phoneticPr fontId="2"/>
  </si>
  <si>
    <t>コート</t>
    <phoneticPr fontId="2"/>
  </si>
  <si>
    <t>決勝リーグ</t>
    <rPh sb="0" eb="2">
      <t>ケッショウ</t>
    </rPh>
    <phoneticPr fontId="2"/>
  </si>
  <si>
    <t>コート</t>
    <phoneticPr fontId="2"/>
  </si>
  <si>
    <t>〔</t>
    <phoneticPr fontId="2"/>
  </si>
  <si>
    <t>・</t>
    <phoneticPr fontId="2"/>
  </si>
  <si>
    <t>―</t>
    <phoneticPr fontId="2"/>
  </si>
  <si>
    <t>―</t>
    <phoneticPr fontId="2"/>
  </si>
  <si>
    <t>―</t>
    <phoneticPr fontId="2"/>
  </si>
  <si>
    <t>１・２位トーナメント</t>
    <rPh sb="3" eb="4">
      <t>イ</t>
    </rPh>
    <phoneticPr fontId="2"/>
  </si>
  <si>
    <t>３・４位トーナメント</t>
    <rPh sb="3" eb="4">
      <t>イ</t>
    </rPh>
    <phoneticPr fontId="2"/>
  </si>
  <si>
    <t>Ｉ</t>
    <phoneticPr fontId="2"/>
  </si>
  <si>
    <t>）</t>
    <phoneticPr fontId="2"/>
  </si>
  <si>
    <t>（</t>
    <phoneticPr fontId="2"/>
  </si>
  <si>
    <t>高知</t>
    <rPh sb="0" eb="2">
      <t>コウチ</t>
    </rPh>
    <phoneticPr fontId="2"/>
  </si>
  <si>
    <t>名西クラブ</t>
    <rPh sb="0" eb="2">
      <t>ミョウザイ</t>
    </rPh>
    <phoneticPr fontId="2"/>
  </si>
  <si>
    <t>徳島</t>
    <rPh sb="0" eb="2">
      <t>トクシマ</t>
    </rPh>
    <phoneticPr fontId="2"/>
  </si>
  <si>
    <t>愛媛</t>
    <rPh sb="0" eb="2">
      <t>エヒメ</t>
    </rPh>
    <phoneticPr fontId="2"/>
  </si>
  <si>
    <t>卓窓会</t>
    <rPh sb="0" eb="2">
      <t>タクソウ</t>
    </rPh>
    <rPh sb="2" eb="3">
      <t>カイ</t>
    </rPh>
    <phoneticPr fontId="2"/>
  </si>
  <si>
    <t>香川</t>
    <rPh sb="0" eb="2">
      <t>カガワ</t>
    </rPh>
    <phoneticPr fontId="2"/>
  </si>
  <si>
    <t>丸亀ＳＣ</t>
    <rPh sb="0" eb="2">
      <t>マルガメ</t>
    </rPh>
    <phoneticPr fontId="2"/>
  </si>
  <si>
    <t>黒潮クラブ</t>
    <rPh sb="0" eb="2">
      <t>クロシオ</t>
    </rPh>
    <phoneticPr fontId="2"/>
  </si>
  <si>
    <t>北島クラブ</t>
    <rPh sb="0" eb="2">
      <t>キタジマ</t>
    </rPh>
    <phoneticPr fontId="2"/>
  </si>
  <si>
    <t>城西ラージ</t>
    <rPh sb="0" eb="2">
      <t>ジョウセイ</t>
    </rPh>
    <phoneticPr fontId="2"/>
  </si>
  <si>
    <t>あたごクラブ</t>
    <phoneticPr fontId="2"/>
  </si>
  <si>
    <t>ピンポン館</t>
    <rPh sb="4" eb="5">
      <t>カン</t>
    </rPh>
    <phoneticPr fontId="2"/>
  </si>
  <si>
    <t>ＴＥＡＭ２５</t>
    <phoneticPr fontId="2"/>
  </si>
  <si>
    <t>国府クラブ</t>
    <rPh sb="0" eb="2">
      <t>コクフ</t>
    </rPh>
    <phoneticPr fontId="2"/>
  </si>
  <si>
    <t>近藤</t>
    <rPh sb="0" eb="2">
      <t>コンドウ</t>
    </rPh>
    <phoneticPr fontId="2"/>
  </si>
  <si>
    <t>住田</t>
    <rPh sb="0" eb="2">
      <t>スミダ</t>
    </rPh>
    <phoneticPr fontId="2"/>
  </si>
  <si>
    <t>高橋</t>
    <rPh sb="0" eb="2">
      <t>タカハシ</t>
    </rPh>
    <phoneticPr fontId="2"/>
  </si>
  <si>
    <t>阿部</t>
    <rPh sb="0" eb="2">
      <t>アベ</t>
    </rPh>
    <phoneticPr fontId="2"/>
  </si>
  <si>
    <t>さつき会</t>
    <rPh sb="3" eb="4">
      <t>カイ</t>
    </rPh>
    <phoneticPr fontId="2"/>
  </si>
  <si>
    <t>四宮</t>
    <rPh sb="0" eb="2">
      <t>シノミヤ</t>
    </rPh>
    <phoneticPr fontId="2"/>
  </si>
  <si>
    <t>久米</t>
    <rPh sb="0" eb="2">
      <t>クメ</t>
    </rPh>
    <phoneticPr fontId="2"/>
  </si>
  <si>
    <t>真鍋</t>
    <rPh sb="0" eb="2">
      <t>マナベ</t>
    </rPh>
    <phoneticPr fontId="2"/>
  </si>
  <si>
    <t>横山</t>
    <rPh sb="0" eb="2">
      <t>ヨコヤマ</t>
    </rPh>
    <phoneticPr fontId="2"/>
  </si>
  <si>
    <t>八木</t>
    <rPh sb="0" eb="2">
      <t>ヤギ</t>
    </rPh>
    <phoneticPr fontId="2"/>
  </si>
  <si>
    <t>石井</t>
    <rPh sb="0" eb="2">
      <t>イシイ</t>
    </rPh>
    <phoneticPr fontId="2"/>
  </si>
  <si>
    <t>小野</t>
    <rPh sb="0" eb="2">
      <t>オノ</t>
    </rPh>
    <phoneticPr fontId="2"/>
  </si>
  <si>
    <t>(徳)</t>
    <rPh sb="1" eb="2">
      <t>トク</t>
    </rPh>
    <phoneticPr fontId="2"/>
  </si>
  <si>
    <t>(香)</t>
    <rPh sb="1" eb="2">
      <t>カ</t>
    </rPh>
    <phoneticPr fontId="2"/>
  </si>
  <si>
    <t>(愛)</t>
    <rPh sb="1" eb="2">
      <t>アイ</t>
    </rPh>
    <phoneticPr fontId="2"/>
  </si>
  <si>
    <t>(高)</t>
    <rPh sb="1" eb="2">
      <t>タカ</t>
    </rPh>
    <phoneticPr fontId="2"/>
  </si>
  <si>
    <t>ＬＢラボ</t>
    <phoneticPr fontId="2"/>
  </si>
  <si>
    <t>小松</t>
    <rPh sb="0" eb="2">
      <t>コマツ</t>
    </rPh>
    <phoneticPr fontId="2"/>
  </si>
  <si>
    <t>掛水</t>
    <rPh sb="0" eb="2">
      <t>カケミズ</t>
    </rPh>
    <phoneticPr fontId="2"/>
  </si>
  <si>
    <t>ＬＢＣ安芸</t>
    <rPh sb="3" eb="5">
      <t>アキ</t>
    </rPh>
    <phoneticPr fontId="2"/>
  </si>
  <si>
    <t>市川モータース</t>
    <rPh sb="0" eb="2">
      <t>イチカワ</t>
    </rPh>
    <phoneticPr fontId="2"/>
  </si>
  <si>
    <t>村上</t>
    <rPh sb="0" eb="2">
      <t>ムラカミ</t>
    </rPh>
    <phoneticPr fontId="2"/>
  </si>
  <si>
    <t>すみの</t>
    <phoneticPr fontId="2"/>
  </si>
  <si>
    <t>ヴィスポことひら</t>
    <phoneticPr fontId="2"/>
  </si>
  <si>
    <t>安友</t>
    <rPh sb="0" eb="2">
      <t>ヤストモ</t>
    </rPh>
    <phoneticPr fontId="2"/>
  </si>
  <si>
    <t>白井</t>
    <rPh sb="0" eb="2">
      <t>シライ</t>
    </rPh>
    <phoneticPr fontId="2"/>
  </si>
  <si>
    <t>渡部</t>
    <rPh sb="0" eb="2">
      <t>ワタベ</t>
    </rPh>
    <phoneticPr fontId="2"/>
  </si>
  <si>
    <t>田中</t>
    <rPh sb="0" eb="2">
      <t>タナカ</t>
    </rPh>
    <phoneticPr fontId="2"/>
  </si>
  <si>
    <t>曽我</t>
    <rPh sb="0" eb="2">
      <t>ソガ</t>
    </rPh>
    <phoneticPr fontId="2"/>
  </si>
  <si>
    <t>パワーズ</t>
    <phoneticPr fontId="2"/>
  </si>
  <si>
    <t>三島ウイングス</t>
    <rPh sb="0" eb="2">
      <t>ミシマ</t>
    </rPh>
    <phoneticPr fontId="2"/>
  </si>
  <si>
    <t>つばき愛卓会</t>
    <rPh sb="3" eb="5">
      <t>アイタク</t>
    </rPh>
    <rPh sb="5" eb="6">
      <t>カイ</t>
    </rPh>
    <phoneticPr fontId="2"/>
  </si>
  <si>
    <t>弘光</t>
    <rPh sb="0" eb="2">
      <t>ヒロミツ</t>
    </rPh>
    <phoneticPr fontId="2"/>
  </si>
  <si>
    <t>林</t>
    <rPh sb="0" eb="1">
      <t>ハヤシ</t>
    </rPh>
    <phoneticPr fontId="2"/>
  </si>
  <si>
    <t>生島</t>
    <rPh sb="0" eb="2">
      <t>イクシマ</t>
    </rPh>
    <phoneticPr fontId="2"/>
  </si>
  <si>
    <t>細川</t>
    <rPh sb="0" eb="2">
      <t>ホソカワ</t>
    </rPh>
    <phoneticPr fontId="2"/>
  </si>
  <si>
    <t>布谷</t>
    <rPh sb="0" eb="2">
      <t>ヌノタニ</t>
    </rPh>
    <phoneticPr fontId="2"/>
  </si>
  <si>
    <t>吉成</t>
    <rPh sb="0" eb="2">
      <t>ヨシナリ</t>
    </rPh>
    <phoneticPr fontId="2"/>
  </si>
  <si>
    <t>松本</t>
    <rPh sb="0" eb="2">
      <t>マツモト</t>
    </rPh>
    <phoneticPr fontId="2"/>
  </si>
  <si>
    <t>布村</t>
    <rPh sb="0" eb="2">
      <t>ヌノムラ</t>
    </rPh>
    <phoneticPr fontId="2"/>
  </si>
  <si>
    <t>福田</t>
    <rPh sb="0" eb="2">
      <t>フクダ</t>
    </rPh>
    <phoneticPr fontId="2"/>
  </si>
  <si>
    <t>田内</t>
    <rPh sb="0" eb="2">
      <t>タウチ</t>
    </rPh>
    <phoneticPr fontId="2"/>
  </si>
  <si>
    <t>佐々木</t>
    <rPh sb="0" eb="3">
      <t>ササキ</t>
    </rPh>
    <phoneticPr fontId="2"/>
  </si>
  <si>
    <t>山崎</t>
    <rPh sb="0" eb="2">
      <t>ヤマサキ</t>
    </rPh>
    <phoneticPr fontId="2"/>
  </si>
  <si>
    <t>稲井</t>
    <rPh sb="0" eb="2">
      <t>イナイ</t>
    </rPh>
    <phoneticPr fontId="2"/>
  </si>
  <si>
    <t>山勢</t>
    <rPh sb="0" eb="2">
      <t>ヤマセ</t>
    </rPh>
    <phoneticPr fontId="2"/>
  </si>
  <si>
    <t>黒島</t>
    <rPh sb="0" eb="2">
      <t>クロシマ</t>
    </rPh>
    <phoneticPr fontId="2"/>
  </si>
  <si>
    <t>卓 窓 会</t>
    <rPh sb="0" eb="1">
      <t>タク</t>
    </rPh>
    <rPh sb="2" eb="3">
      <t>マド</t>
    </rPh>
    <rPh sb="4" eb="5">
      <t>カイ</t>
    </rPh>
    <phoneticPr fontId="2"/>
  </si>
  <si>
    <t>國松</t>
    <rPh sb="0" eb="2">
      <t>クニマツ</t>
    </rPh>
    <phoneticPr fontId="2"/>
  </si>
  <si>
    <t>國松企画</t>
    <rPh sb="0" eb="2">
      <t>クニマツ</t>
    </rPh>
    <rPh sb="2" eb="4">
      <t>キカク</t>
    </rPh>
    <phoneticPr fontId="2"/>
  </si>
  <si>
    <t>山田</t>
    <rPh sb="0" eb="2">
      <t>ヤマダ</t>
    </rPh>
    <phoneticPr fontId="2"/>
  </si>
  <si>
    <t>伊勢</t>
    <rPh sb="0" eb="2">
      <t>イセ</t>
    </rPh>
    <phoneticPr fontId="2"/>
  </si>
  <si>
    <t>川西</t>
    <rPh sb="0" eb="2">
      <t>カワニシ</t>
    </rPh>
    <phoneticPr fontId="2"/>
  </si>
  <si>
    <t>松岡</t>
    <rPh sb="0" eb="2">
      <t>マツオカ</t>
    </rPh>
    <phoneticPr fontId="2"/>
  </si>
  <si>
    <t>山科</t>
    <rPh sb="0" eb="2">
      <t>ヤマシナ</t>
    </rPh>
    <phoneticPr fontId="2"/>
  </si>
  <si>
    <t>中尾</t>
    <rPh sb="0" eb="2">
      <t>ナカオ</t>
    </rPh>
    <phoneticPr fontId="2"/>
  </si>
  <si>
    <t>石井体協</t>
    <rPh sb="0" eb="2">
      <t>イシイ</t>
    </rPh>
    <rPh sb="2" eb="4">
      <t>タイキョウ</t>
    </rPh>
    <phoneticPr fontId="2"/>
  </si>
  <si>
    <t>高松</t>
    <rPh sb="0" eb="2">
      <t>タカマツ</t>
    </rPh>
    <phoneticPr fontId="2"/>
  </si>
  <si>
    <t>森脇</t>
    <rPh sb="0" eb="2">
      <t>モリワキ</t>
    </rPh>
    <phoneticPr fontId="2"/>
  </si>
  <si>
    <t>長尾</t>
    <rPh sb="0" eb="2">
      <t>ナガオ</t>
    </rPh>
    <phoneticPr fontId="2"/>
  </si>
  <si>
    <t>日浦</t>
    <rPh sb="0" eb="2">
      <t>ヒウラ</t>
    </rPh>
    <phoneticPr fontId="2"/>
  </si>
  <si>
    <t>香美</t>
    <rPh sb="0" eb="2">
      <t>カミ</t>
    </rPh>
    <phoneticPr fontId="2"/>
  </si>
  <si>
    <t>西田</t>
    <rPh sb="0" eb="2">
      <t>ニシダ</t>
    </rPh>
    <phoneticPr fontId="2"/>
  </si>
  <si>
    <t>大野</t>
    <rPh sb="0" eb="2">
      <t>オオノ</t>
    </rPh>
    <phoneticPr fontId="2"/>
  </si>
  <si>
    <t>小田</t>
    <rPh sb="0" eb="2">
      <t>オダ</t>
    </rPh>
    <phoneticPr fontId="2"/>
  </si>
  <si>
    <t>杉村</t>
    <rPh sb="0" eb="2">
      <t>スギムラ</t>
    </rPh>
    <phoneticPr fontId="2"/>
  </si>
  <si>
    <t>中村</t>
    <rPh sb="0" eb="2">
      <t>ナカムラ</t>
    </rPh>
    <phoneticPr fontId="2"/>
  </si>
  <si>
    <t>小笠原</t>
    <rPh sb="0" eb="3">
      <t>オガサワラ</t>
    </rPh>
    <phoneticPr fontId="2"/>
  </si>
  <si>
    <t>横田</t>
    <rPh sb="0" eb="2">
      <t>ヨコタ</t>
    </rPh>
    <phoneticPr fontId="2"/>
  </si>
  <si>
    <t>星加</t>
    <rPh sb="0" eb="2">
      <t>ホシカ</t>
    </rPh>
    <phoneticPr fontId="2"/>
  </si>
  <si>
    <t>梶原</t>
    <rPh sb="0" eb="2">
      <t>カジハラ</t>
    </rPh>
    <phoneticPr fontId="2"/>
  </si>
  <si>
    <t>山本</t>
    <rPh sb="0" eb="2">
      <t>ヤマモト</t>
    </rPh>
    <phoneticPr fontId="2"/>
  </si>
  <si>
    <t>大津</t>
    <rPh sb="0" eb="2">
      <t>オオツ</t>
    </rPh>
    <phoneticPr fontId="2"/>
  </si>
  <si>
    <t>鎌田</t>
    <rPh sb="0" eb="2">
      <t>カマタ</t>
    </rPh>
    <phoneticPr fontId="2"/>
  </si>
  <si>
    <t>西川</t>
    <rPh sb="0" eb="2">
      <t>ニシカワ</t>
    </rPh>
    <phoneticPr fontId="2"/>
  </si>
  <si>
    <t>篠原</t>
    <rPh sb="0" eb="2">
      <t>シノハラ</t>
    </rPh>
    <phoneticPr fontId="2"/>
  </si>
  <si>
    <t>清水</t>
    <rPh sb="0" eb="2">
      <t>シミズ</t>
    </rPh>
    <phoneticPr fontId="2"/>
  </si>
  <si>
    <t>志摩</t>
    <rPh sb="0" eb="2">
      <t>シマ</t>
    </rPh>
    <phoneticPr fontId="2"/>
  </si>
  <si>
    <t>氏家</t>
    <rPh sb="0" eb="2">
      <t>ウジケ</t>
    </rPh>
    <phoneticPr fontId="2"/>
  </si>
  <si>
    <t>濱西</t>
    <rPh sb="0" eb="2">
      <t>ハマニシ</t>
    </rPh>
    <phoneticPr fontId="2"/>
  </si>
  <si>
    <t>笹山</t>
    <rPh sb="0" eb="2">
      <t>ササヤマ</t>
    </rPh>
    <phoneticPr fontId="2"/>
  </si>
  <si>
    <t>ベアーズ</t>
    <phoneticPr fontId="2"/>
  </si>
  <si>
    <t>岩本</t>
    <rPh sb="0" eb="2">
      <t>イワモト</t>
    </rPh>
    <phoneticPr fontId="2"/>
  </si>
  <si>
    <t>ロビンズ</t>
    <phoneticPr fontId="2"/>
  </si>
  <si>
    <t>鏡</t>
    <rPh sb="0" eb="1">
      <t>カガミ</t>
    </rPh>
    <phoneticPr fontId="2"/>
  </si>
  <si>
    <t>ふれあい</t>
    <phoneticPr fontId="2"/>
  </si>
  <si>
    <t>牟岐クラブ</t>
    <rPh sb="0" eb="2">
      <t>ムギ</t>
    </rPh>
    <phoneticPr fontId="2"/>
  </si>
  <si>
    <t>岡山</t>
    <rPh sb="0" eb="2">
      <t>オカヤマ</t>
    </rPh>
    <phoneticPr fontId="2"/>
  </si>
  <si>
    <t>山内</t>
    <rPh sb="0" eb="2">
      <t>ヤマウチ</t>
    </rPh>
    <phoneticPr fontId="2"/>
  </si>
  <si>
    <t>加茂体協</t>
    <rPh sb="0" eb="2">
      <t>カモ</t>
    </rPh>
    <rPh sb="2" eb="4">
      <t>タイキョウ</t>
    </rPh>
    <phoneticPr fontId="2"/>
  </si>
  <si>
    <t>依光</t>
    <rPh sb="0" eb="2">
      <t>ヨリミツ</t>
    </rPh>
    <phoneticPr fontId="2"/>
  </si>
  <si>
    <t>恒石</t>
    <rPh sb="0" eb="2">
      <t>ツネイシ</t>
    </rPh>
    <phoneticPr fontId="2"/>
  </si>
  <si>
    <t>三木</t>
    <rPh sb="0" eb="2">
      <t>ミキ</t>
    </rPh>
    <phoneticPr fontId="2"/>
  </si>
  <si>
    <t>野田</t>
    <rPh sb="0" eb="2">
      <t>ノダ</t>
    </rPh>
    <phoneticPr fontId="2"/>
  </si>
  <si>
    <t>西岡</t>
    <rPh sb="0" eb="2">
      <t>ニシオカ</t>
    </rPh>
    <phoneticPr fontId="2"/>
  </si>
  <si>
    <t>インパクト</t>
    <phoneticPr fontId="2"/>
  </si>
  <si>
    <t>井内</t>
    <rPh sb="0" eb="2">
      <t>イウチ</t>
    </rPh>
    <phoneticPr fontId="2"/>
  </si>
  <si>
    <t>伊藤</t>
    <rPh sb="0" eb="2">
      <t>イトウ</t>
    </rPh>
    <phoneticPr fontId="2"/>
  </si>
  <si>
    <t>花野</t>
    <rPh sb="0" eb="2">
      <t>ハナノ</t>
    </rPh>
    <phoneticPr fontId="2"/>
  </si>
  <si>
    <t>米本</t>
    <rPh sb="0" eb="2">
      <t>ヨネモト</t>
    </rPh>
    <phoneticPr fontId="2"/>
  </si>
  <si>
    <t>井上</t>
    <rPh sb="0" eb="2">
      <t>イノウエ</t>
    </rPh>
    <phoneticPr fontId="2"/>
  </si>
  <si>
    <t>しばてんクラブ</t>
    <phoneticPr fontId="2"/>
  </si>
  <si>
    <t>下村</t>
    <rPh sb="0" eb="2">
      <t>シモムラ</t>
    </rPh>
    <phoneticPr fontId="2"/>
  </si>
  <si>
    <t>加藤</t>
    <rPh sb="0" eb="2">
      <t>カトウ</t>
    </rPh>
    <phoneticPr fontId="2"/>
  </si>
  <si>
    <t>綾川体協</t>
    <rPh sb="0" eb="2">
      <t>アヤガワ</t>
    </rPh>
    <rPh sb="2" eb="4">
      <t>タイキョウ</t>
    </rPh>
    <phoneticPr fontId="2"/>
  </si>
  <si>
    <t>まほろば南国</t>
    <rPh sb="4" eb="6">
      <t>ナンゴク</t>
    </rPh>
    <phoneticPr fontId="2"/>
  </si>
  <si>
    <t>越智</t>
    <rPh sb="0" eb="2">
      <t>オチ</t>
    </rPh>
    <phoneticPr fontId="2"/>
  </si>
  <si>
    <t>浅野</t>
    <rPh sb="0" eb="2">
      <t>アサノ</t>
    </rPh>
    <phoneticPr fontId="2"/>
  </si>
  <si>
    <t>ぷちとまと</t>
    <phoneticPr fontId="2"/>
  </si>
  <si>
    <t>橋田</t>
    <rPh sb="0" eb="2">
      <t>ハシダ</t>
    </rPh>
    <phoneticPr fontId="2"/>
  </si>
  <si>
    <t>古田</t>
    <rPh sb="0" eb="2">
      <t>フルタ</t>
    </rPh>
    <phoneticPr fontId="2"/>
  </si>
  <si>
    <t>若山</t>
    <rPh sb="0" eb="2">
      <t>ワカヤマ</t>
    </rPh>
    <phoneticPr fontId="2"/>
  </si>
  <si>
    <t>秋山</t>
    <rPh sb="0" eb="2">
      <t>アキヤマ</t>
    </rPh>
    <phoneticPr fontId="2"/>
  </si>
  <si>
    <t>江見</t>
    <rPh sb="0" eb="2">
      <t>エミ</t>
    </rPh>
    <phoneticPr fontId="2"/>
  </si>
  <si>
    <t>香西</t>
    <rPh sb="0" eb="2">
      <t>コウザイ</t>
    </rPh>
    <phoneticPr fontId="2"/>
  </si>
  <si>
    <t>ＥＳ高松</t>
    <rPh sb="2" eb="4">
      <t>タカマツ</t>
    </rPh>
    <phoneticPr fontId="2"/>
  </si>
  <si>
    <t>木内</t>
    <rPh sb="0" eb="2">
      <t>キウチ</t>
    </rPh>
    <phoneticPr fontId="2"/>
  </si>
  <si>
    <t>坂本</t>
    <rPh sb="0" eb="2">
      <t>サカモト</t>
    </rPh>
    <phoneticPr fontId="2"/>
  </si>
  <si>
    <t>福谷</t>
    <rPh sb="0" eb="2">
      <t>フクタニ</t>
    </rPh>
    <phoneticPr fontId="2"/>
  </si>
  <si>
    <t>瀬川</t>
    <rPh sb="0" eb="2">
      <t>セガワ</t>
    </rPh>
    <phoneticPr fontId="2"/>
  </si>
  <si>
    <t>坂東</t>
    <rPh sb="0" eb="2">
      <t>バンドウ</t>
    </rPh>
    <phoneticPr fontId="2"/>
  </si>
  <si>
    <t>武知</t>
    <rPh sb="0" eb="2">
      <t>タケチ</t>
    </rPh>
    <phoneticPr fontId="2"/>
  </si>
  <si>
    <t>高松卓愛クラブ</t>
    <rPh sb="0" eb="2">
      <t>タカマツ</t>
    </rPh>
    <rPh sb="2" eb="3">
      <t>タク</t>
    </rPh>
    <rPh sb="3" eb="4">
      <t>アイ</t>
    </rPh>
    <phoneticPr fontId="2"/>
  </si>
  <si>
    <t>白石</t>
    <rPh sb="0" eb="2">
      <t>シライシ</t>
    </rPh>
    <phoneticPr fontId="2"/>
  </si>
  <si>
    <t>小西</t>
    <rPh sb="0" eb="2">
      <t>コニシ</t>
    </rPh>
    <phoneticPr fontId="2"/>
  </si>
  <si>
    <t>中山</t>
    <rPh sb="0" eb="2">
      <t>ナカヤマ</t>
    </rPh>
    <phoneticPr fontId="2"/>
  </si>
  <si>
    <t>クローバ</t>
    <phoneticPr fontId="2"/>
  </si>
  <si>
    <t>若林</t>
    <rPh sb="0" eb="2">
      <t>ワカバヤシ</t>
    </rPh>
    <phoneticPr fontId="2"/>
  </si>
  <si>
    <t>塚本</t>
    <rPh sb="0" eb="2">
      <t>ツカモト</t>
    </rPh>
    <phoneticPr fontId="2"/>
  </si>
  <si>
    <t>後藤</t>
    <rPh sb="0" eb="2">
      <t>ゴトウ</t>
    </rPh>
    <phoneticPr fontId="2"/>
  </si>
  <si>
    <t>池川</t>
    <rPh sb="0" eb="2">
      <t>イケガワ</t>
    </rPh>
    <phoneticPr fontId="2"/>
  </si>
  <si>
    <t>鶴尾</t>
    <rPh sb="0" eb="2">
      <t>ツルオ</t>
    </rPh>
    <phoneticPr fontId="2"/>
  </si>
  <si>
    <t>安部</t>
    <rPh sb="0" eb="2">
      <t>アベ</t>
    </rPh>
    <phoneticPr fontId="2"/>
  </si>
  <si>
    <t>西村</t>
    <rPh sb="0" eb="2">
      <t>ニシムラ</t>
    </rPh>
    <phoneticPr fontId="2"/>
  </si>
  <si>
    <t>中澤</t>
    <rPh sb="0" eb="2">
      <t>ナカザワ</t>
    </rPh>
    <phoneticPr fontId="2"/>
  </si>
  <si>
    <t>山口</t>
    <rPh sb="0" eb="2">
      <t>ヤマグチ</t>
    </rPh>
    <phoneticPr fontId="2"/>
  </si>
  <si>
    <t>田岡</t>
    <rPh sb="0" eb="2">
      <t>タオカ</t>
    </rPh>
    <phoneticPr fontId="2"/>
  </si>
  <si>
    <t>藤井</t>
    <rPh sb="0" eb="2">
      <t>フジイ</t>
    </rPh>
    <phoneticPr fontId="2"/>
  </si>
  <si>
    <t>藤村</t>
    <rPh sb="0" eb="2">
      <t>フジムラ</t>
    </rPh>
    <phoneticPr fontId="2"/>
  </si>
  <si>
    <t>鴻池</t>
    <rPh sb="0" eb="2">
      <t>コウノイケ</t>
    </rPh>
    <phoneticPr fontId="2"/>
  </si>
  <si>
    <t>藤澤</t>
    <rPh sb="0" eb="2">
      <t>フジサワ</t>
    </rPh>
    <phoneticPr fontId="2"/>
  </si>
  <si>
    <t>フレンド</t>
    <phoneticPr fontId="2"/>
  </si>
  <si>
    <t>日下</t>
    <rPh sb="0" eb="2">
      <t>クサカ</t>
    </rPh>
    <phoneticPr fontId="2"/>
  </si>
  <si>
    <t>坂部</t>
    <rPh sb="0" eb="2">
      <t>サカベ</t>
    </rPh>
    <phoneticPr fontId="2"/>
  </si>
  <si>
    <t>三好</t>
    <rPh sb="0" eb="2">
      <t>ミヨシ</t>
    </rPh>
    <phoneticPr fontId="2"/>
  </si>
  <si>
    <t>和田</t>
    <rPh sb="0" eb="2">
      <t>ワダ</t>
    </rPh>
    <phoneticPr fontId="2"/>
  </si>
  <si>
    <t>川口</t>
    <rPh sb="0" eb="2">
      <t>カワグチ</t>
    </rPh>
    <phoneticPr fontId="2"/>
  </si>
  <si>
    <t>桜ＴＴＣ</t>
    <rPh sb="0" eb="1">
      <t>サクラ</t>
    </rPh>
    <phoneticPr fontId="2"/>
  </si>
  <si>
    <t>筒井</t>
    <rPh sb="0" eb="2">
      <t>ツツイ</t>
    </rPh>
    <phoneticPr fontId="2"/>
  </si>
  <si>
    <t>杉本</t>
    <rPh sb="0" eb="2">
      <t>スギモト</t>
    </rPh>
    <phoneticPr fontId="2"/>
  </si>
  <si>
    <t>児玉</t>
    <rPh sb="0" eb="2">
      <t>コダマ</t>
    </rPh>
    <phoneticPr fontId="2"/>
  </si>
  <si>
    <t>大西</t>
    <rPh sb="0" eb="2">
      <t>オオニシ</t>
    </rPh>
    <phoneticPr fontId="2"/>
  </si>
  <si>
    <t>天野</t>
    <rPh sb="0" eb="2">
      <t>アマノ</t>
    </rPh>
    <phoneticPr fontId="2"/>
  </si>
  <si>
    <t>窪田</t>
    <rPh sb="0" eb="2">
      <t>クボタ</t>
    </rPh>
    <phoneticPr fontId="2"/>
  </si>
  <si>
    <t>安川</t>
    <rPh sb="0" eb="2">
      <t>ヤスカワ</t>
    </rPh>
    <phoneticPr fontId="2"/>
  </si>
  <si>
    <t>溝渕</t>
    <rPh sb="0" eb="2">
      <t>ミゾブチ</t>
    </rPh>
    <phoneticPr fontId="2"/>
  </si>
  <si>
    <t>冨士川</t>
    <rPh sb="0" eb="3">
      <t>フジカワ</t>
    </rPh>
    <phoneticPr fontId="2"/>
  </si>
  <si>
    <t>樋本</t>
    <rPh sb="0" eb="2">
      <t>ヒモト</t>
    </rPh>
    <phoneticPr fontId="2"/>
  </si>
  <si>
    <t>岡田</t>
    <rPh sb="0" eb="2">
      <t>オカダ</t>
    </rPh>
    <phoneticPr fontId="2"/>
  </si>
  <si>
    <t>豊嶋</t>
    <rPh sb="0" eb="2">
      <t>トヨシマ</t>
    </rPh>
    <phoneticPr fontId="2"/>
  </si>
  <si>
    <t>水口</t>
    <rPh sb="0" eb="2">
      <t>ミズグチ</t>
    </rPh>
    <phoneticPr fontId="2"/>
  </si>
  <si>
    <t>岩崎</t>
    <rPh sb="0" eb="2">
      <t>イワサキ</t>
    </rPh>
    <phoneticPr fontId="2"/>
  </si>
  <si>
    <t>栗野</t>
    <rPh sb="0" eb="2">
      <t>クリノ</t>
    </rPh>
    <phoneticPr fontId="2"/>
  </si>
  <si>
    <t>クロサキ</t>
    <phoneticPr fontId="2"/>
  </si>
  <si>
    <t>山下</t>
    <rPh sb="0" eb="2">
      <t>ヤマシタ</t>
    </rPh>
    <phoneticPr fontId="2"/>
  </si>
  <si>
    <t>関谷</t>
    <rPh sb="0" eb="2">
      <t>セキヤ</t>
    </rPh>
    <phoneticPr fontId="2"/>
  </si>
  <si>
    <t>安藤</t>
    <rPh sb="0" eb="2">
      <t>アンドウ</t>
    </rPh>
    <phoneticPr fontId="2"/>
  </si>
  <si>
    <t>新居浜卓研</t>
    <rPh sb="0" eb="3">
      <t>ニイハマ</t>
    </rPh>
    <rPh sb="3" eb="4">
      <t>タク</t>
    </rPh>
    <rPh sb="4" eb="5">
      <t>ケン</t>
    </rPh>
    <phoneticPr fontId="2"/>
  </si>
  <si>
    <t>大杉</t>
    <rPh sb="0" eb="2">
      <t>オオスギ</t>
    </rPh>
    <phoneticPr fontId="2"/>
  </si>
  <si>
    <t>亀石</t>
    <rPh sb="0" eb="2">
      <t>カメイシ</t>
    </rPh>
    <phoneticPr fontId="2"/>
  </si>
  <si>
    <t>中橋</t>
    <rPh sb="0" eb="2">
      <t>ナカハシ</t>
    </rPh>
    <phoneticPr fontId="2"/>
  </si>
  <si>
    <t>前野</t>
    <rPh sb="0" eb="2">
      <t>マエノ</t>
    </rPh>
    <phoneticPr fontId="2"/>
  </si>
  <si>
    <t>玉井</t>
    <rPh sb="0" eb="2">
      <t>タマイ</t>
    </rPh>
    <phoneticPr fontId="2"/>
  </si>
  <si>
    <t>竹内</t>
    <rPh sb="0" eb="2">
      <t>タケウチ</t>
    </rPh>
    <phoneticPr fontId="2"/>
  </si>
  <si>
    <t>花梨クラブ</t>
    <rPh sb="0" eb="2">
      <t>カリン</t>
    </rPh>
    <phoneticPr fontId="2"/>
  </si>
  <si>
    <t>吉田</t>
    <rPh sb="0" eb="2">
      <t>ヨシダ</t>
    </rPh>
    <phoneticPr fontId="2"/>
  </si>
  <si>
    <t>細谷</t>
    <rPh sb="0" eb="2">
      <t>ホソタニ</t>
    </rPh>
    <phoneticPr fontId="2"/>
  </si>
  <si>
    <t>平田</t>
    <rPh sb="0" eb="2">
      <t>ヒラタ</t>
    </rPh>
    <phoneticPr fontId="2"/>
  </si>
  <si>
    <t>田村</t>
    <rPh sb="0" eb="2">
      <t>タムラ</t>
    </rPh>
    <phoneticPr fontId="2"/>
  </si>
  <si>
    <t>津田</t>
    <rPh sb="0" eb="2">
      <t>ツダ</t>
    </rPh>
    <phoneticPr fontId="2"/>
  </si>
  <si>
    <t>フレンズ</t>
    <phoneticPr fontId="2"/>
  </si>
  <si>
    <t>西山</t>
    <rPh sb="0" eb="2">
      <t>ニシヤマ</t>
    </rPh>
    <phoneticPr fontId="2"/>
  </si>
  <si>
    <t>尾崎</t>
    <rPh sb="0" eb="2">
      <t>オザキ</t>
    </rPh>
    <phoneticPr fontId="2"/>
  </si>
  <si>
    <t>守谷</t>
    <rPh sb="0" eb="2">
      <t>モリヤ</t>
    </rPh>
    <phoneticPr fontId="2"/>
  </si>
  <si>
    <t>福島</t>
    <rPh sb="0" eb="2">
      <t>フクシマ</t>
    </rPh>
    <phoneticPr fontId="2"/>
  </si>
  <si>
    <t>原</t>
    <rPh sb="0" eb="1">
      <t>ハラ</t>
    </rPh>
    <phoneticPr fontId="2"/>
  </si>
  <si>
    <t>宮本</t>
    <rPh sb="0" eb="2">
      <t>ミヤモト</t>
    </rPh>
    <phoneticPr fontId="2"/>
  </si>
  <si>
    <t>倉橋</t>
    <rPh sb="0" eb="2">
      <t>クラハシ</t>
    </rPh>
    <phoneticPr fontId="2"/>
  </si>
  <si>
    <t>鬼頭</t>
    <rPh sb="0" eb="2">
      <t>キトウ</t>
    </rPh>
    <phoneticPr fontId="2"/>
  </si>
  <si>
    <t>湯浅</t>
    <rPh sb="0" eb="2">
      <t>ユアサ</t>
    </rPh>
    <phoneticPr fontId="2"/>
  </si>
  <si>
    <t>宮武</t>
    <rPh sb="0" eb="2">
      <t>ミヤタケ</t>
    </rPh>
    <phoneticPr fontId="2"/>
  </si>
  <si>
    <t>暖流会</t>
    <rPh sb="0" eb="2">
      <t>ダンリュウ</t>
    </rPh>
    <rPh sb="2" eb="3">
      <t>カイ</t>
    </rPh>
    <phoneticPr fontId="2"/>
  </si>
  <si>
    <t>藤原</t>
    <rPh sb="0" eb="2">
      <t>フジワラ</t>
    </rPh>
    <phoneticPr fontId="2"/>
  </si>
  <si>
    <t>宮崎</t>
    <rPh sb="0" eb="2">
      <t>ミヤザキ</t>
    </rPh>
    <phoneticPr fontId="2"/>
  </si>
  <si>
    <t>よしこのクラブ</t>
    <phoneticPr fontId="2"/>
  </si>
  <si>
    <t>すばる</t>
    <phoneticPr fontId="2"/>
  </si>
  <si>
    <t>日浅</t>
    <rPh sb="0" eb="1">
      <t>ヒ</t>
    </rPh>
    <rPh sb="1" eb="2">
      <t>アサ</t>
    </rPh>
    <phoneticPr fontId="2"/>
  </si>
  <si>
    <t>若葉クラブ</t>
    <rPh sb="0" eb="2">
      <t>ワカバ</t>
    </rPh>
    <phoneticPr fontId="2"/>
  </si>
  <si>
    <t>3　男女混成団体ロイヤルシニアの部(70歳以上)</t>
    <rPh sb="2" eb="4">
      <t>ダンジョ</t>
    </rPh>
    <rPh sb="4" eb="6">
      <t>コンセイ</t>
    </rPh>
    <rPh sb="6" eb="8">
      <t>ダンタイ</t>
    </rPh>
    <rPh sb="16" eb="17">
      <t>ブ</t>
    </rPh>
    <rPh sb="20" eb="21">
      <t>サイ</t>
    </rPh>
    <rPh sb="21" eb="23">
      <t>イジョウ</t>
    </rPh>
    <phoneticPr fontId="2"/>
  </si>
  <si>
    <t>―</t>
    <phoneticPr fontId="2"/>
  </si>
  <si>
    <r>
      <t>6</t>
    </r>
    <r>
      <rPr>
        <sz val="11"/>
        <rFont val="ＭＳ Ｐ明朝"/>
        <family val="1"/>
        <charset val="128"/>
      </rPr>
      <t>チーム</t>
    </r>
    <phoneticPr fontId="2"/>
  </si>
  <si>
    <t>丸亀ＳＣ</t>
    <phoneticPr fontId="2"/>
  </si>
  <si>
    <t>つばきラージ</t>
    <phoneticPr fontId="2"/>
  </si>
  <si>
    <t>チームよさこい</t>
    <phoneticPr fontId="2"/>
  </si>
  <si>
    <t>アシスト</t>
    <phoneticPr fontId="2"/>
  </si>
  <si>
    <t>藍友会</t>
    <rPh sb="0" eb="1">
      <t>アイ</t>
    </rPh>
    <rPh sb="1" eb="2">
      <t>トモ</t>
    </rPh>
    <rPh sb="2" eb="3">
      <t>カイ</t>
    </rPh>
    <phoneticPr fontId="2"/>
  </si>
  <si>
    <t>みのもん倶楽部</t>
    <rPh sb="4" eb="7">
      <t>クラブ</t>
    </rPh>
    <phoneticPr fontId="2"/>
  </si>
  <si>
    <t>チームHIURA</t>
    <phoneticPr fontId="2"/>
  </si>
  <si>
    <t>卓窓会</t>
    <rPh sb="0" eb="1">
      <t>タク</t>
    </rPh>
    <rPh sb="1" eb="2">
      <t>マド</t>
    </rPh>
    <rPh sb="2" eb="3">
      <t>カイ</t>
    </rPh>
    <phoneticPr fontId="2"/>
  </si>
  <si>
    <t>名西クラブ</t>
    <rPh sb="0" eb="1">
      <t>ナ</t>
    </rPh>
    <rPh sb="1" eb="2">
      <t>ニシ</t>
    </rPh>
    <phoneticPr fontId="2"/>
  </si>
  <si>
    <t>あいひめラージＢ</t>
    <phoneticPr fontId="2"/>
  </si>
  <si>
    <t>あいひめラージＡ</t>
    <phoneticPr fontId="2"/>
  </si>
  <si>
    <t>鵬程万里</t>
    <rPh sb="0" eb="1">
      <t>ホウ</t>
    </rPh>
    <rPh sb="1" eb="2">
      <t>テイ</t>
    </rPh>
    <rPh sb="2" eb="4">
      <t>バンリ</t>
    </rPh>
    <phoneticPr fontId="2"/>
  </si>
  <si>
    <t>徳島県選抜</t>
    <rPh sb="0" eb="3">
      <t>トクシマケン</t>
    </rPh>
    <rPh sb="3" eb="5">
      <t>センバツ</t>
    </rPh>
    <phoneticPr fontId="2"/>
  </si>
  <si>
    <t>あかがね</t>
    <phoneticPr fontId="2"/>
  </si>
  <si>
    <t>愛媛県選抜</t>
    <rPh sb="0" eb="3">
      <t>エヒメケン</t>
    </rPh>
    <rPh sb="3" eb="5">
      <t>センバツ</t>
    </rPh>
    <phoneticPr fontId="2"/>
  </si>
  <si>
    <t>彩クラブ</t>
    <rPh sb="0" eb="1">
      <t>アヤ</t>
    </rPh>
    <phoneticPr fontId="2"/>
  </si>
  <si>
    <t>スクラッチＪ</t>
    <phoneticPr fontId="2"/>
  </si>
  <si>
    <t>藤田</t>
    <rPh sb="0" eb="2">
      <t>フジタ</t>
    </rPh>
    <phoneticPr fontId="2"/>
  </si>
  <si>
    <t>Libero</t>
    <phoneticPr fontId="2"/>
  </si>
  <si>
    <t>ViVid</t>
    <phoneticPr fontId="2"/>
  </si>
  <si>
    <t>前川</t>
    <rPh sb="0" eb="2">
      <t>マエカワ</t>
    </rPh>
    <phoneticPr fontId="2"/>
  </si>
  <si>
    <t>金磯</t>
    <rPh sb="0" eb="1">
      <t>カナ</t>
    </rPh>
    <rPh sb="1" eb="2">
      <t>イソ</t>
    </rPh>
    <phoneticPr fontId="2"/>
  </si>
  <si>
    <t>野口</t>
    <rPh sb="0" eb="1">
      <t>ノ</t>
    </rPh>
    <rPh sb="1" eb="2">
      <t>グチ</t>
    </rPh>
    <phoneticPr fontId="2"/>
  </si>
  <si>
    <t>松田</t>
    <rPh sb="0" eb="2">
      <t>マツダ</t>
    </rPh>
    <phoneticPr fontId="2"/>
  </si>
  <si>
    <t>川人</t>
    <rPh sb="0" eb="2">
      <t>カワンド</t>
    </rPh>
    <phoneticPr fontId="2"/>
  </si>
  <si>
    <t>川内体協</t>
    <rPh sb="0" eb="2">
      <t>カワウチ</t>
    </rPh>
    <rPh sb="2" eb="4">
      <t>タイキョウ</t>
    </rPh>
    <phoneticPr fontId="2"/>
  </si>
  <si>
    <t>堀</t>
    <rPh sb="0" eb="1">
      <t>ホリ</t>
    </rPh>
    <phoneticPr fontId="2"/>
  </si>
  <si>
    <t>田鍋</t>
    <rPh sb="0" eb="2">
      <t>タナベ</t>
    </rPh>
    <phoneticPr fontId="2"/>
  </si>
  <si>
    <t>四国銀行</t>
    <rPh sb="0" eb="4">
      <t>シコクギンコウ</t>
    </rPh>
    <phoneticPr fontId="2"/>
  </si>
  <si>
    <t>いの町体育会</t>
    <rPh sb="2" eb="3">
      <t>マチ</t>
    </rPh>
    <rPh sb="3" eb="5">
      <t>タイイク</t>
    </rPh>
    <rPh sb="5" eb="6">
      <t>カイ</t>
    </rPh>
    <phoneticPr fontId="2"/>
  </si>
  <si>
    <t>アシスト</t>
    <phoneticPr fontId="2"/>
  </si>
  <si>
    <t>櫛田</t>
    <rPh sb="0" eb="2">
      <t>クシダ</t>
    </rPh>
    <phoneticPr fontId="2"/>
  </si>
  <si>
    <t>戸田</t>
    <rPh sb="0" eb="2">
      <t>トダ</t>
    </rPh>
    <phoneticPr fontId="2"/>
  </si>
  <si>
    <t>橋本</t>
    <rPh sb="0" eb="2">
      <t>ハシモト</t>
    </rPh>
    <phoneticPr fontId="2"/>
  </si>
  <si>
    <t>岩元</t>
    <rPh sb="0" eb="2">
      <t>イワモト</t>
    </rPh>
    <phoneticPr fontId="2"/>
  </si>
  <si>
    <t>鬼無体協</t>
    <rPh sb="0" eb="2">
      <t>キナシ</t>
    </rPh>
    <rPh sb="2" eb="4">
      <t>タイキョウ</t>
    </rPh>
    <phoneticPr fontId="2"/>
  </si>
  <si>
    <t>タカタスポーツ</t>
    <phoneticPr fontId="2"/>
  </si>
  <si>
    <t>つばき愛卓会</t>
    <rPh sb="3" eb="4">
      <t>アイ</t>
    </rPh>
    <rPh sb="4" eb="5">
      <t>タク</t>
    </rPh>
    <rPh sb="5" eb="6">
      <t>カイ</t>
    </rPh>
    <phoneticPr fontId="2"/>
  </si>
  <si>
    <t>片岡</t>
    <rPh sb="0" eb="2">
      <t>カタオカ</t>
    </rPh>
    <phoneticPr fontId="2"/>
  </si>
  <si>
    <t>GOLDSTAR</t>
    <phoneticPr fontId="2"/>
  </si>
  <si>
    <t>GOLDSTAR</t>
    <phoneticPr fontId="2"/>
  </si>
  <si>
    <t>１位トーナメント</t>
    <rPh sb="1" eb="2">
      <t>イ</t>
    </rPh>
    <phoneticPr fontId="2"/>
  </si>
  <si>
    <t>２位トーナメント</t>
    <rPh sb="1" eb="2">
      <t>イ</t>
    </rPh>
    <phoneticPr fontId="2"/>
  </si>
  <si>
    <t>5　混合ダブルス&lt;120歳以上&gt;　⑴</t>
    <rPh sb="2" eb="4">
      <t>コンゴウ</t>
    </rPh>
    <rPh sb="12" eb="13">
      <t>サイ</t>
    </rPh>
    <rPh sb="13" eb="15">
      <t>イジョウ</t>
    </rPh>
    <phoneticPr fontId="2"/>
  </si>
  <si>
    <t>乗松</t>
    <rPh sb="0" eb="2">
      <t>ノリマツ</t>
    </rPh>
    <phoneticPr fontId="2"/>
  </si>
  <si>
    <t>ＫＴＴＳ</t>
    <phoneticPr fontId="2"/>
  </si>
  <si>
    <t>みずは桜</t>
    <rPh sb="3" eb="4">
      <t>サクラ</t>
    </rPh>
    <phoneticPr fontId="2"/>
  </si>
  <si>
    <t>フレンドリー</t>
    <phoneticPr fontId="2"/>
  </si>
  <si>
    <t>Ｂ</t>
    <phoneticPr fontId="2"/>
  </si>
  <si>
    <t>濵川</t>
    <rPh sb="0" eb="1">
      <t>ハマ</t>
    </rPh>
    <rPh sb="1" eb="2">
      <t>カワ</t>
    </rPh>
    <phoneticPr fontId="2"/>
  </si>
  <si>
    <t>加茂体協</t>
    <rPh sb="0" eb="4">
      <t>カモタイキョウ</t>
    </rPh>
    <phoneticPr fontId="2"/>
  </si>
  <si>
    <t>個人</t>
    <rPh sb="0" eb="2">
      <t>コジン</t>
    </rPh>
    <phoneticPr fontId="2"/>
  </si>
  <si>
    <t>檜垣</t>
    <rPh sb="0" eb="2">
      <t>ヒガキ</t>
    </rPh>
    <phoneticPr fontId="2"/>
  </si>
  <si>
    <t>清山会</t>
    <rPh sb="0" eb="2">
      <t>セイザン</t>
    </rPh>
    <rPh sb="2" eb="3">
      <t>カイ</t>
    </rPh>
    <phoneticPr fontId="2"/>
  </si>
  <si>
    <t>しらさぎ</t>
    <phoneticPr fontId="2"/>
  </si>
  <si>
    <t>フォーネット</t>
    <phoneticPr fontId="2"/>
  </si>
  <si>
    <t>インパクト</t>
    <phoneticPr fontId="2"/>
  </si>
  <si>
    <t>Ｄ</t>
    <phoneticPr fontId="2"/>
  </si>
  <si>
    <t>轟</t>
    <rPh sb="0" eb="1">
      <t>トドロキ</t>
    </rPh>
    <phoneticPr fontId="2"/>
  </si>
  <si>
    <t>村岡</t>
    <rPh sb="0" eb="2">
      <t>ムラオカ</t>
    </rPh>
    <phoneticPr fontId="2"/>
  </si>
  <si>
    <t>ＦＣ江陽</t>
    <rPh sb="2" eb="3">
      <t>エ</t>
    </rPh>
    <rPh sb="3" eb="4">
      <t>ヨウ</t>
    </rPh>
    <phoneticPr fontId="2"/>
  </si>
  <si>
    <t>チームＮ</t>
    <phoneticPr fontId="2"/>
  </si>
  <si>
    <t>池田</t>
    <rPh sb="0" eb="2">
      <t>イケダ</t>
    </rPh>
    <phoneticPr fontId="2"/>
  </si>
  <si>
    <t>八十島</t>
    <rPh sb="0" eb="3">
      <t>ヤソジマ</t>
    </rPh>
    <phoneticPr fontId="2"/>
  </si>
  <si>
    <t>西条卓友会</t>
    <rPh sb="0" eb="2">
      <t>サイジョウ</t>
    </rPh>
    <rPh sb="2" eb="3">
      <t>タク</t>
    </rPh>
    <rPh sb="3" eb="4">
      <t>ユウ</t>
    </rPh>
    <rPh sb="4" eb="5">
      <t>カイ</t>
    </rPh>
    <phoneticPr fontId="2"/>
  </si>
  <si>
    <t>坂尾</t>
    <rPh sb="0" eb="2">
      <t>サカオ</t>
    </rPh>
    <phoneticPr fontId="2"/>
  </si>
  <si>
    <t>國岡</t>
    <rPh sb="0" eb="2">
      <t>クニオカ</t>
    </rPh>
    <phoneticPr fontId="2"/>
  </si>
  <si>
    <t>ＳＫＢ</t>
    <phoneticPr fontId="2"/>
  </si>
  <si>
    <t>森田</t>
    <rPh sb="0" eb="2">
      <t>モリタ</t>
    </rPh>
    <phoneticPr fontId="2"/>
  </si>
  <si>
    <t>あいひめクラブ</t>
    <phoneticPr fontId="2"/>
  </si>
  <si>
    <t>遠所</t>
    <rPh sb="0" eb="1">
      <t>トオ</t>
    </rPh>
    <rPh sb="1" eb="2">
      <t>トコロ</t>
    </rPh>
    <phoneticPr fontId="2"/>
  </si>
  <si>
    <t>山勢</t>
    <rPh sb="0" eb="1">
      <t>ヤマ</t>
    </rPh>
    <rPh sb="1" eb="2">
      <t>イキオ</t>
    </rPh>
    <phoneticPr fontId="2"/>
  </si>
  <si>
    <t>佐藤</t>
    <rPh sb="0" eb="2">
      <t>サトウ</t>
    </rPh>
    <phoneticPr fontId="2"/>
  </si>
  <si>
    <t>高砂</t>
    <rPh sb="0" eb="2">
      <t>タカサゴ</t>
    </rPh>
    <phoneticPr fontId="2"/>
  </si>
  <si>
    <t>チームＪ新居浜</t>
    <rPh sb="4" eb="7">
      <t>ニイハマ</t>
    </rPh>
    <phoneticPr fontId="2"/>
  </si>
  <si>
    <t>6　混合ダブルス&lt;130歳以上&gt;　⑴</t>
    <rPh sb="2" eb="4">
      <t>コンゴウ</t>
    </rPh>
    <rPh sb="12" eb="13">
      <t>サイ</t>
    </rPh>
    <rPh sb="13" eb="15">
      <t>イジョウ</t>
    </rPh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</si>
  <si>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</si>
  <si>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</si>
  <si>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</si>
  <si>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</si>
  <si>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黒田</t>
    <rPh sb="0" eb="2">
      <t>クロダ</t>
    </rPh>
    <phoneticPr fontId="2"/>
  </si>
  <si>
    <t>柏木</t>
    <rPh sb="0" eb="2">
      <t>カシワギ</t>
    </rPh>
    <phoneticPr fontId="2"/>
  </si>
  <si>
    <t>脇田</t>
    <rPh sb="0" eb="2">
      <t>ワキタ</t>
    </rPh>
    <phoneticPr fontId="2"/>
  </si>
  <si>
    <t>チームHIURA</t>
    <phoneticPr fontId="2"/>
  </si>
  <si>
    <t>ＴＴＣ波多</t>
    <rPh sb="3" eb="4">
      <t>ナミ</t>
    </rPh>
    <rPh sb="4" eb="5">
      <t>タ</t>
    </rPh>
    <phoneticPr fontId="2"/>
  </si>
  <si>
    <t>のじぎく</t>
    <phoneticPr fontId="2"/>
  </si>
  <si>
    <t>片座</t>
    <rPh sb="0" eb="1">
      <t>カタ</t>
    </rPh>
    <rPh sb="1" eb="2">
      <t>ザ</t>
    </rPh>
    <phoneticPr fontId="2"/>
  </si>
  <si>
    <t>クローバ</t>
    <phoneticPr fontId="2"/>
  </si>
  <si>
    <t>鵬程万里</t>
    <rPh sb="0" eb="1">
      <t>ホウ</t>
    </rPh>
    <rPh sb="1" eb="2">
      <t>ホド</t>
    </rPh>
    <rPh sb="2" eb="4">
      <t>バンリ</t>
    </rPh>
    <phoneticPr fontId="2"/>
  </si>
  <si>
    <t>石丸</t>
    <rPh sb="0" eb="2">
      <t>イシマル</t>
    </rPh>
    <phoneticPr fontId="2"/>
  </si>
  <si>
    <t>渭水クラブ</t>
    <rPh sb="0" eb="1">
      <t>イ</t>
    </rPh>
    <rPh sb="1" eb="2">
      <t>ミズ</t>
    </rPh>
    <phoneticPr fontId="2"/>
  </si>
  <si>
    <t>ふれあい</t>
    <phoneticPr fontId="2"/>
  </si>
  <si>
    <t>山崎</t>
    <rPh sb="0" eb="2">
      <t>ヤマザキ</t>
    </rPh>
    <phoneticPr fontId="2"/>
  </si>
  <si>
    <t>西森</t>
    <rPh sb="0" eb="2">
      <t>ニシモリ</t>
    </rPh>
    <phoneticPr fontId="2"/>
  </si>
  <si>
    <t>渭水クラブ</t>
    <phoneticPr fontId="2"/>
  </si>
  <si>
    <t>日浅</t>
    <rPh sb="0" eb="2">
      <t>ヒアサ</t>
    </rPh>
    <phoneticPr fontId="2"/>
  </si>
  <si>
    <t>青木</t>
    <rPh sb="0" eb="2">
      <t>アオキ</t>
    </rPh>
    <phoneticPr fontId="2"/>
  </si>
  <si>
    <t>帝友クラブ</t>
    <rPh sb="0" eb="1">
      <t>ミカド</t>
    </rPh>
    <rPh sb="1" eb="2">
      <t>トモ</t>
    </rPh>
    <phoneticPr fontId="2"/>
  </si>
  <si>
    <t>福井</t>
    <rPh sb="0" eb="2">
      <t>フクイ</t>
    </rPh>
    <phoneticPr fontId="2"/>
  </si>
  <si>
    <t>高松卓愛クラブ</t>
    <rPh sb="0" eb="2">
      <t>タカマツ</t>
    </rPh>
    <rPh sb="2" eb="4">
      <t>タクアイ</t>
    </rPh>
    <phoneticPr fontId="2"/>
  </si>
  <si>
    <t>嶋田</t>
    <rPh sb="0" eb="2">
      <t>シマダ</t>
    </rPh>
    <phoneticPr fontId="2"/>
  </si>
  <si>
    <t>小浜</t>
    <rPh sb="0" eb="2">
      <t>コハマ</t>
    </rPh>
    <phoneticPr fontId="2"/>
  </si>
  <si>
    <t>あいのすけ</t>
    <phoneticPr fontId="2"/>
  </si>
  <si>
    <t>守長</t>
    <rPh sb="0" eb="1">
      <t>マモ</t>
    </rPh>
    <rPh sb="1" eb="2">
      <t>チョウ</t>
    </rPh>
    <phoneticPr fontId="2"/>
  </si>
  <si>
    <t>石川</t>
    <rPh sb="0" eb="2">
      <t>イシカワ</t>
    </rPh>
    <phoneticPr fontId="2"/>
  </si>
  <si>
    <t>岡崎</t>
    <rPh sb="0" eb="2">
      <t>オカザキ</t>
    </rPh>
    <phoneticPr fontId="2"/>
  </si>
  <si>
    <t>牟岐クラブ</t>
    <rPh sb="0" eb="1">
      <t>ム</t>
    </rPh>
    <rPh sb="1" eb="2">
      <t>キ</t>
    </rPh>
    <phoneticPr fontId="2"/>
  </si>
  <si>
    <t>森澤</t>
    <rPh sb="0" eb="2">
      <t>モリサワ</t>
    </rPh>
    <phoneticPr fontId="2"/>
  </si>
  <si>
    <t>仁科</t>
    <rPh sb="0" eb="2">
      <t>ニシナ</t>
    </rPh>
    <phoneticPr fontId="2"/>
  </si>
  <si>
    <t>伊予卓研</t>
    <rPh sb="0" eb="2">
      <t>イヨ</t>
    </rPh>
    <rPh sb="2" eb="3">
      <t>タク</t>
    </rPh>
    <rPh sb="3" eb="4">
      <t>ケン</t>
    </rPh>
    <phoneticPr fontId="2"/>
  </si>
  <si>
    <t>３位トーナメント</t>
    <rPh sb="1" eb="2">
      <t>イ</t>
    </rPh>
    <phoneticPr fontId="2"/>
  </si>
  <si>
    <t>5　混合ダブルス&lt;120歳以上&gt;　⑵</t>
    <rPh sb="2" eb="4">
      <t>コンゴウ</t>
    </rPh>
    <rPh sb="12" eb="13">
      <t>サイ</t>
    </rPh>
    <rPh sb="13" eb="15">
      <t>イジョウ</t>
    </rPh>
    <phoneticPr fontId="2"/>
  </si>
  <si>
    <t>6　混合ダブルス&lt;130歳以上&gt;　⑵</t>
    <rPh sb="2" eb="4">
      <t>コンゴウ</t>
    </rPh>
    <rPh sb="12" eb="13">
      <t>サイ</t>
    </rPh>
    <rPh sb="13" eb="15">
      <t>イジョウ</t>
    </rPh>
    <phoneticPr fontId="2"/>
  </si>
  <si>
    <t>7　混合ダブルス&lt;140歳以上&gt;　⑴</t>
    <rPh sb="2" eb="4">
      <t>コンゴウ</t>
    </rPh>
    <rPh sb="12" eb="13">
      <t>サイ</t>
    </rPh>
    <rPh sb="13" eb="15">
      <t>イジョウ</t>
    </rPh>
    <phoneticPr fontId="2"/>
  </si>
  <si>
    <t>高松卓愛クラブ</t>
    <rPh sb="0" eb="4">
      <t>タカマツタクアイ</t>
    </rPh>
    <phoneticPr fontId="2"/>
  </si>
  <si>
    <t>梶</t>
    <rPh sb="0" eb="1">
      <t>カジ</t>
    </rPh>
    <phoneticPr fontId="2"/>
  </si>
  <si>
    <t>羽多野</t>
    <rPh sb="0" eb="3">
      <t>ハタノ</t>
    </rPh>
    <phoneticPr fontId="2"/>
  </si>
  <si>
    <t>別役</t>
    <rPh sb="0" eb="1">
      <t>ベツ</t>
    </rPh>
    <rPh sb="1" eb="2">
      <t>ヤク</t>
    </rPh>
    <phoneticPr fontId="2"/>
  </si>
  <si>
    <t>野市体育協会</t>
    <rPh sb="0" eb="2">
      <t>ノイチ</t>
    </rPh>
    <rPh sb="2" eb="6">
      <t>タイイクキョウカイ</t>
    </rPh>
    <phoneticPr fontId="2"/>
  </si>
  <si>
    <t>藤代</t>
    <rPh sb="0" eb="2">
      <t>フジシロ</t>
    </rPh>
    <phoneticPr fontId="2"/>
  </si>
  <si>
    <t>古字</t>
    <rPh sb="0" eb="1">
      <t>コ</t>
    </rPh>
    <rPh sb="1" eb="2">
      <t>ジ</t>
    </rPh>
    <phoneticPr fontId="2"/>
  </si>
  <si>
    <t>熊野</t>
    <rPh sb="0" eb="2">
      <t>クマノ</t>
    </rPh>
    <phoneticPr fontId="2"/>
  </si>
  <si>
    <t>媛卓会</t>
    <rPh sb="0" eb="1">
      <t>ヒメ</t>
    </rPh>
    <rPh sb="1" eb="2">
      <t>タク</t>
    </rPh>
    <rPh sb="2" eb="3">
      <t>カイ</t>
    </rPh>
    <phoneticPr fontId="2"/>
  </si>
  <si>
    <t>ＴＥＡＭ２５</t>
    <phoneticPr fontId="2"/>
  </si>
  <si>
    <t>米田</t>
    <rPh sb="0" eb="2">
      <t>ヨネダ</t>
    </rPh>
    <phoneticPr fontId="2"/>
  </si>
  <si>
    <t>香川昴</t>
    <rPh sb="0" eb="2">
      <t>カガワ</t>
    </rPh>
    <rPh sb="2" eb="3">
      <t>スバル</t>
    </rPh>
    <phoneticPr fontId="2"/>
  </si>
  <si>
    <t>森</t>
    <rPh sb="0" eb="1">
      <t>モリ</t>
    </rPh>
    <phoneticPr fontId="2"/>
  </si>
  <si>
    <t>ｳﾞｨｽﾎﾟことひら</t>
    <phoneticPr fontId="2"/>
  </si>
  <si>
    <t>荒滝</t>
    <rPh sb="0" eb="2">
      <t>アラタキ</t>
    </rPh>
    <phoneticPr fontId="2"/>
  </si>
  <si>
    <t>ＥＦＴ</t>
    <phoneticPr fontId="2"/>
  </si>
  <si>
    <t>あたごクラブ</t>
    <phoneticPr fontId="2"/>
  </si>
  <si>
    <t>芳地</t>
    <rPh sb="0" eb="2">
      <t>ホウチ</t>
    </rPh>
    <phoneticPr fontId="2"/>
  </si>
  <si>
    <t>武川</t>
    <rPh sb="0" eb="2">
      <t>タケカワ</t>
    </rPh>
    <phoneticPr fontId="2"/>
  </si>
  <si>
    <t>7　混合ダブルス&lt;140歳以上&gt;　⑵</t>
    <rPh sb="2" eb="4">
      <t>コンゴウ</t>
    </rPh>
    <rPh sb="12" eb="13">
      <t>サイ</t>
    </rPh>
    <rPh sb="13" eb="15">
      <t>イジョウ</t>
    </rPh>
    <phoneticPr fontId="2"/>
  </si>
  <si>
    <t>8　混合ダブルス150 &lt;150歳以上&gt;　⑴</t>
    <rPh sb="2" eb="4">
      <t>コンゴウ</t>
    </rPh>
    <rPh sb="16" eb="17">
      <t>サイ</t>
    </rPh>
    <rPh sb="17" eb="19">
      <t>イジョウ</t>
    </rPh>
    <phoneticPr fontId="2"/>
  </si>
  <si>
    <t>8　混合ダブルス150 &lt;150歳以上&gt;　⑵</t>
    <rPh sb="2" eb="4">
      <t>コンゴウ</t>
    </rPh>
    <rPh sb="16" eb="17">
      <t>サイ</t>
    </rPh>
    <rPh sb="17" eb="19">
      <t>イジョウ</t>
    </rPh>
    <phoneticPr fontId="2"/>
  </si>
  <si>
    <t>懇友会</t>
    <rPh sb="0" eb="1">
      <t>コン</t>
    </rPh>
    <rPh sb="1" eb="2">
      <t>トモ</t>
    </rPh>
    <rPh sb="2" eb="3">
      <t>カイ</t>
    </rPh>
    <phoneticPr fontId="2"/>
  </si>
  <si>
    <t>和島</t>
    <rPh sb="0" eb="1">
      <t>ワ</t>
    </rPh>
    <rPh sb="1" eb="2">
      <t>シマ</t>
    </rPh>
    <phoneticPr fontId="2"/>
  </si>
  <si>
    <t>メレンゲ</t>
    <phoneticPr fontId="2"/>
  </si>
  <si>
    <t>高杉</t>
    <rPh sb="0" eb="2">
      <t>タカスギ</t>
    </rPh>
    <phoneticPr fontId="2"/>
  </si>
  <si>
    <t>佐伯</t>
    <rPh sb="0" eb="2">
      <t>サイキ</t>
    </rPh>
    <phoneticPr fontId="2"/>
  </si>
  <si>
    <t>豊島</t>
    <rPh sb="0" eb="2">
      <t>トヨシマ</t>
    </rPh>
    <phoneticPr fontId="2"/>
  </si>
  <si>
    <t>柏原</t>
    <rPh sb="0" eb="2">
      <t>カシハラ</t>
    </rPh>
    <phoneticPr fontId="2"/>
  </si>
  <si>
    <t>ノビアブランカ</t>
    <phoneticPr fontId="2"/>
  </si>
  <si>
    <t>村住</t>
    <rPh sb="0" eb="1">
      <t>ムラ</t>
    </rPh>
    <rPh sb="1" eb="2">
      <t>スミ</t>
    </rPh>
    <phoneticPr fontId="2"/>
  </si>
  <si>
    <t>ロビンズ</t>
    <phoneticPr fontId="2"/>
  </si>
  <si>
    <t>らるご</t>
    <phoneticPr fontId="2"/>
  </si>
  <si>
    <t>谷本</t>
    <rPh sb="0" eb="2">
      <t>タニモト</t>
    </rPh>
    <phoneticPr fontId="2"/>
  </si>
  <si>
    <t>前田</t>
    <rPh sb="0" eb="2">
      <t>マエダ</t>
    </rPh>
    <phoneticPr fontId="2"/>
  </si>
  <si>
    <t>忠八クラブ</t>
    <rPh sb="0" eb="1">
      <t>タダ</t>
    </rPh>
    <rPh sb="1" eb="2">
      <t>ハチ</t>
    </rPh>
    <phoneticPr fontId="2"/>
  </si>
  <si>
    <t>川田</t>
    <rPh sb="0" eb="2">
      <t>カワダ</t>
    </rPh>
    <phoneticPr fontId="2"/>
  </si>
  <si>
    <t>花野</t>
    <rPh sb="0" eb="1">
      <t>ハナ</t>
    </rPh>
    <rPh sb="1" eb="2">
      <t>ノ</t>
    </rPh>
    <phoneticPr fontId="2"/>
  </si>
  <si>
    <t>城西ラージ</t>
    <rPh sb="0" eb="2">
      <t>ジョウサイ</t>
    </rPh>
    <phoneticPr fontId="2"/>
  </si>
  <si>
    <t>戸祭</t>
    <rPh sb="0" eb="2">
      <t>トマツリ</t>
    </rPh>
    <phoneticPr fontId="2"/>
  </si>
  <si>
    <t>すばる</t>
    <phoneticPr fontId="2"/>
  </si>
  <si>
    <t>綾川体協</t>
    <rPh sb="0" eb="4">
      <t>アヤガワタイキョウ</t>
    </rPh>
    <phoneticPr fontId="2"/>
  </si>
  <si>
    <t>佐川愛球会</t>
    <rPh sb="0" eb="2">
      <t>サガワ</t>
    </rPh>
    <rPh sb="2" eb="3">
      <t>アイ</t>
    </rPh>
    <rPh sb="3" eb="4">
      <t>キュウ</t>
    </rPh>
    <rPh sb="4" eb="5">
      <t>カイ</t>
    </rPh>
    <phoneticPr fontId="2"/>
  </si>
  <si>
    <t>関西愛卓会</t>
    <rPh sb="0" eb="2">
      <t>カンサイ</t>
    </rPh>
    <rPh sb="2" eb="3">
      <t>アイ</t>
    </rPh>
    <rPh sb="3" eb="4">
      <t>タク</t>
    </rPh>
    <rPh sb="4" eb="5">
      <t>カイ</t>
    </rPh>
    <phoneticPr fontId="2"/>
  </si>
  <si>
    <t>大栗</t>
    <rPh sb="0" eb="2">
      <t>オオグリ</t>
    </rPh>
    <phoneticPr fontId="2"/>
  </si>
  <si>
    <t>徳島銀行</t>
    <rPh sb="0" eb="4">
      <t>トクシマギンコウ</t>
    </rPh>
    <phoneticPr fontId="2"/>
  </si>
  <si>
    <t>川崎</t>
    <rPh sb="0" eb="2">
      <t>カワサキ</t>
    </rPh>
    <phoneticPr fontId="2"/>
  </si>
  <si>
    <t>冨山</t>
    <rPh sb="0" eb="2">
      <t>トミヤマ</t>
    </rPh>
    <phoneticPr fontId="2"/>
  </si>
  <si>
    <t>河村</t>
    <rPh sb="0" eb="2">
      <t>カワムラ</t>
    </rPh>
    <phoneticPr fontId="2"/>
  </si>
  <si>
    <t>川之江卓研</t>
    <rPh sb="0" eb="3">
      <t>カワノエ</t>
    </rPh>
    <rPh sb="3" eb="5">
      <t>タクケン</t>
    </rPh>
    <phoneticPr fontId="2"/>
  </si>
  <si>
    <t>決勝トーナメント</t>
    <rPh sb="0" eb="2">
      <t>ケッショウ</t>
    </rPh>
    <phoneticPr fontId="2"/>
  </si>
  <si>
    <t>Ａ</t>
    <phoneticPr fontId="2"/>
  </si>
  <si>
    <t>タカタスポーツ</t>
    <phoneticPr fontId="2"/>
  </si>
  <si>
    <t>あいひめクラブ</t>
    <phoneticPr fontId="2"/>
  </si>
  <si>
    <t>高嶋</t>
    <rPh sb="0" eb="2">
      <t>タカシマ</t>
    </rPh>
    <phoneticPr fontId="2"/>
  </si>
  <si>
    <t>増田</t>
    <rPh sb="0" eb="2">
      <t>マスダ</t>
    </rPh>
    <phoneticPr fontId="2"/>
  </si>
  <si>
    <t>ＫＴＴＳ</t>
    <phoneticPr fontId="2"/>
  </si>
  <si>
    <t>坂尾</t>
    <rPh sb="0" eb="1">
      <t>サカ</t>
    </rPh>
    <rPh sb="1" eb="2">
      <t>オ</t>
    </rPh>
    <phoneticPr fontId="2"/>
  </si>
  <si>
    <t>ＳＫＢ</t>
    <phoneticPr fontId="2"/>
  </si>
  <si>
    <t>松茂スポーツクラブ</t>
    <rPh sb="0" eb="2">
      <t>マツシゲ</t>
    </rPh>
    <phoneticPr fontId="2"/>
  </si>
  <si>
    <t>小高坂クラブ</t>
    <rPh sb="0" eb="1">
      <t>コ</t>
    </rPh>
    <rPh sb="1" eb="3">
      <t>コウサカ</t>
    </rPh>
    <phoneticPr fontId="2"/>
  </si>
  <si>
    <t>ＦＣ江陽</t>
    <phoneticPr fontId="2"/>
  </si>
  <si>
    <t>渭水クラブ</t>
    <rPh sb="0" eb="2">
      <t>イスイ</t>
    </rPh>
    <phoneticPr fontId="2"/>
  </si>
  <si>
    <t>ベアーズ</t>
    <phoneticPr fontId="2"/>
  </si>
  <si>
    <t>桑原</t>
    <rPh sb="0" eb="2">
      <t>クワバラ</t>
    </rPh>
    <phoneticPr fontId="2"/>
  </si>
  <si>
    <t>ヴィスポことひら</t>
    <phoneticPr fontId="2"/>
  </si>
  <si>
    <t>長谷川</t>
    <rPh sb="0" eb="3">
      <t>ハセガワ</t>
    </rPh>
    <phoneticPr fontId="2"/>
  </si>
  <si>
    <t>PROUD</t>
    <phoneticPr fontId="2"/>
  </si>
  <si>
    <t>ロビンズ</t>
    <phoneticPr fontId="2"/>
  </si>
  <si>
    <t>柏木</t>
    <rPh sb="0" eb="2">
      <t>カシキ</t>
    </rPh>
    <phoneticPr fontId="2"/>
  </si>
  <si>
    <t>ＥＦＴ</t>
    <phoneticPr fontId="2"/>
  </si>
  <si>
    <t>細谷</t>
    <rPh sb="0" eb="2">
      <t>ホソヤ</t>
    </rPh>
    <phoneticPr fontId="2"/>
  </si>
  <si>
    <t>川島</t>
    <rPh sb="0" eb="2">
      <t>カワシマ</t>
    </rPh>
    <phoneticPr fontId="2"/>
  </si>
  <si>
    <t>菊川</t>
    <rPh sb="0" eb="2">
      <t>キクカワ</t>
    </rPh>
    <phoneticPr fontId="2"/>
  </si>
  <si>
    <t>オレンジペコ</t>
    <phoneticPr fontId="2"/>
  </si>
  <si>
    <t>土肥</t>
    <rPh sb="0" eb="2">
      <t>ドイ</t>
    </rPh>
    <phoneticPr fontId="2"/>
  </si>
  <si>
    <t>沖洲体協</t>
    <rPh sb="0" eb="2">
      <t>オキス</t>
    </rPh>
    <rPh sb="2" eb="4">
      <t>タイキョウ</t>
    </rPh>
    <phoneticPr fontId="2"/>
  </si>
  <si>
    <t>増野</t>
    <rPh sb="0" eb="2">
      <t>マスノ</t>
    </rPh>
    <phoneticPr fontId="2"/>
  </si>
  <si>
    <t>石尾</t>
    <rPh sb="0" eb="2">
      <t>イシオ</t>
    </rPh>
    <phoneticPr fontId="2"/>
  </si>
  <si>
    <t>ＡＳＣ</t>
    <phoneticPr fontId="2"/>
  </si>
  <si>
    <t>高市</t>
    <rPh sb="0" eb="2">
      <t>タカイチ</t>
    </rPh>
    <phoneticPr fontId="2"/>
  </si>
  <si>
    <t>北島クラブ</t>
    <rPh sb="0" eb="2">
      <t>キタシマ</t>
    </rPh>
    <phoneticPr fontId="2"/>
  </si>
  <si>
    <t>山﨑</t>
    <rPh sb="0" eb="2">
      <t>ヤマザキ</t>
    </rPh>
    <phoneticPr fontId="2"/>
  </si>
  <si>
    <t>イレブンステアーズ</t>
    <phoneticPr fontId="2"/>
  </si>
  <si>
    <t>中野</t>
    <rPh sb="0" eb="2">
      <t>ナカノ</t>
    </rPh>
    <phoneticPr fontId="2"/>
  </si>
  <si>
    <t>香美</t>
    <rPh sb="0" eb="1">
      <t>カ</t>
    </rPh>
    <rPh sb="1" eb="2">
      <t>ミ</t>
    </rPh>
    <phoneticPr fontId="2"/>
  </si>
  <si>
    <t>吉岡</t>
    <rPh sb="0" eb="2">
      <t>ヨシオカ</t>
    </rPh>
    <phoneticPr fontId="2"/>
  </si>
  <si>
    <t>早原</t>
    <rPh sb="0" eb="1">
      <t>ハヤ</t>
    </rPh>
    <rPh sb="1" eb="2">
      <t>ハラ</t>
    </rPh>
    <phoneticPr fontId="2"/>
  </si>
  <si>
    <t>ＦＣ江陽</t>
    <rPh sb="0" eb="4">
      <t>fcコウヨウ</t>
    </rPh>
    <phoneticPr fontId="2"/>
  </si>
  <si>
    <t>金磯</t>
    <rPh sb="0" eb="1">
      <t>キン</t>
    </rPh>
    <rPh sb="1" eb="2">
      <t>イソ</t>
    </rPh>
    <phoneticPr fontId="2"/>
  </si>
  <si>
    <t>中井</t>
    <rPh sb="0" eb="2">
      <t>ナカイ</t>
    </rPh>
    <phoneticPr fontId="2"/>
  </si>
  <si>
    <t>羽多野</t>
    <rPh sb="0" eb="2">
      <t>ハタ</t>
    </rPh>
    <rPh sb="2" eb="3">
      <t>ノ</t>
    </rPh>
    <phoneticPr fontId="2"/>
  </si>
  <si>
    <t>媛卓会</t>
    <rPh sb="0" eb="1">
      <t>ヒメ</t>
    </rPh>
    <rPh sb="1" eb="2">
      <t>スグル</t>
    </rPh>
    <rPh sb="2" eb="3">
      <t>カイ</t>
    </rPh>
    <phoneticPr fontId="2"/>
  </si>
  <si>
    <t>岡地</t>
    <rPh sb="0" eb="2">
      <t>オカジ</t>
    </rPh>
    <phoneticPr fontId="2"/>
  </si>
  <si>
    <t>帝友クラブ</t>
    <rPh sb="0" eb="1">
      <t>テイ</t>
    </rPh>
    <rPh sb="1" eb="2">
      <t>トモ</t>
    </rPh>
    <phoneticPr fontId="2"/>
  </si>
  <si>
    <t>北島体協</t>
    <rPh sb="0" eb="2">
      <t>キタジマ</t>
    </rPh>
    <rPh sb="2" eb="4">
      <t>タイキョウ</t>
    </rPh>
    <phoneticPr fontId="2"/>
  </si>
  <si>
    <t>塚田</t>
    <rPh sb="0" eb="2">
      <t>ツカダ</t>
    </rPh>
    <phoneticPr fontId="2"/>
  </si>
  <si>
    <t>二川</t>
    <rPh sb="0" eb="2">
      <t>フタガワ</t>
    </rPh>
    <phoneticPr fontId="2"/>
  </si>
  <si>
    <t>村住</t>
    <rPh sb="0" eb="1">
      <t>ムラ</t>
    </rPh>
    <rPh sb="1" eb="2">
      <t>ジュウ</t>
    </rPh>
    <phoneticPr fontId="2"/>
  </si>
  <si>
    <t>土田</t>
    <rPh sb="0" eb="2">
      <t>ツチダ</t>
    </rPh>
    <phoneticPr fontId="2"/>
  </si>
  <si>
    <t>川人</t>
    <rPh sb="0" eb="1">
      <t>カワ</t>
    </rPh>
    <rPh sb="1" eb="2">
      <t>ヒト</t>
    </rPh>
    <phoneticPr fontId="2"/>
  </si>
  <si>
    <t>名西クラブ</t>
    <phoneticPr fontId="2"/>
  </si>
  <si>
    <t>刈谷</t>
    <rPh sb="0" eb="2">
      <t>カリヤ</t>
    </rPh>
    <phoneticPr fontId="2"/>
  </si>
  <si>
    <t>久保</t>
    <rPh sb="0" eb="2">
      <t>クボ</t>
    </rPh>
    <phoneticPr fontId="2"/>
  </si>
  <si>
    <t>関谷</t>
    <rPh sb="0" eb="1">
      <t>セキ</t>
    </rPh>
    <rPh sb="1" eb="2">
      <t>タニ</t>
    </rPh>
    <phoneticPr fontId="2"/>
  </si>
  <si>
    <t>隅田</t>
    <rPh sb="0" eb="2">
      <t>スミダ</t>
    </rPh>
    <phoneticPr fontId="2"/>
  </si>
  <si>
    <t>江南</t>
    <rPh sb="0" eb="1">
      <t>エ</t>
    </rPh>
    <rPh sb="1" eb="2">
      <t>ミナミ</t>
    </rPh>
    <phoneticPr fontId="2"/>
  </si>
  <si>
    <t>丸亀ＳＣ</t>
    <rPh sb="0" eb="4">
      <t>マルガメsc</t>
    </rPh>
    <phoneticPr fontId="2"/>
  </si>
  <si>
    <t>植田</t>
    <rPh sb="0" eb="2">
      <t>ウエダ</t>
    </rPh>
    <phoneticPr fontId="2"/>
  </si>
  <si>
    <t>木下</t>
    <rPh sb="0" eb="2">
      <t>キノシタ</t>
    </rPh>
    <phoneticPr fontId="2"/>
  </si>
  <si>
    <t>福西</t>
    <rPh sb="0" eb="2">
      <t>フクニシ</t>
    </rPh>
    <phoneticPr fontId="2"/>
  </si>
  <si>
    <t>葛石</t>
    <rPh sb="0" eb="1">
      <t>クズ</t>
    </rPh>
    <rPh sb="1" eb="2">
      <t>イシ</t>
    </rPh>
    <phoneticPr fontId="2"/>
  </si>
  <si>
    <t>高松卓愛クラブ</t>
    <rPh sb="0" eb="4">
      <t>タカマツスグルアイ</t>
    </rPh>
    <phoneticPr fontId="2"/>
  </si>
  <si>
    <t>（</t>
    <rPh sb="0" eb="1">
      <t>カイ</t>
    </rPh>
    <phoneticPr fontId="2"/>
  </si>
  <si>
    <t>9　男子シングルス&lt;50歳以上&gt;　</t>
    <rPh sb="2" eb="4">
      <t>ダンシ</t>
    </rPh>
    <rPh sb="12" eb="13">
      <t>サイ</t>
    </rPh>
    <rPh sb="13" eb="15">
      <t>イジョウ</t>
    </rPh>
    <phoneticPr fontId="2"/>
  </si>
  <si>
    <t>10　男子シングルス&lt;60歳以上&gt;　</t>
    <rPh sb="3" eb="5">
      <t>ダンシ</t>
    </rPh>
    <rPh sb="13" eb="14">
      <t>サイ</t>
    </rPh>
    <rPh sb="14" eb="16">
      <t>イジョウ</t>
    </rPh>
    <phoneticPr fontId="2"/>
  </si>
  <si>
    <t>11　男子シングルス&lt;65歳以上&gt;　⑴</t>
    <rPh sb="3" eb="5">
      <t>ダンシ</t>
    </rPh>
    <rPh sb="13" eb="14">
      <t>サイ</t>
    </rPh>
    <rPh sb="14" eb="16">
      <t>イジョウ</t>
    </rPh>
    <phoneticPr fontId="2"/>
  </si>
  <si>
    <t>卓窓会</t>
    <rPh sb="0" eb="1">
      <t>タク</t>
    </rPh>
    <rPh sb="1" eb="2">
      <t>ソウ</t>
    </rPh>
    <rPh sb="2" eb="3">
      <t>カイ</t>
    </rPh>
    <phoneticPr fontId="2"/>
  </si>
  <si>
    <t>小高坂クラブ</t>
    <rPh sb="0" eb="1">
      <t>ショウ</t>
    </rPh>
    <rPh sb="1" eb="3">
      <t>コウサカ</t>
    </rPh>
    <phoneticPr fontId="2"/>
  </si>
  <si>
    <t>牟岐クラブ</t>
    <rPh sb="0" eb="1">
      <t>ム</t>
    </rPh>
    <phoneticPr fontId="2"/>
  </si>
  <si>
    <t>11　男子シングルス&lt;65歳以上&gt;　⑵</t>
    <rPh sb="3" eb="5">
      <t>ダンシ</t>
    </rPh>
    <rPh sb="13" eb="14">
      <t>サイ</t>
    </rPh>
    <rPh sb="14" eb="16">
      <t>イジョウ</t>
    </rPh>
    <phoneticPr fontId="2"/>
  </si>
  <si>
    <t>12　男子シングルス&lt;70歳以上&gt;　⑴</t>
    <rPh sb="3" eb="5">
      <t>ダンシ</t>
    </rPh>
    <rPh sb="13" eb="14">
      <t>サイ</t>
    </rPh>
    <rPh sb="14" eb="16">
      <t>イジョウ</t>
    </rPh>
    <phoneticPr fontId="2"/>
  </si>
  <si>
    <t>ＰＲＯＵＤ</t>
    <phoneticPr fontId="2"/>
  </si>
  <si>
    <t>クロサキ</t>
    <phoneticPr fontId="2"/>
  </si>
  <si>
    <t>三宝</t>
    <rPh sb="0" eb="2">
      <t>サンポウ</t>
    </rPh>
    <phoneticPr fontId="2"/>
  </si>
  <si>
    <t>香川昴</t>
    <rPh sb="0" eb="3">
      <t>カガワスバル</t>
    </rPh>
    <phoneticPr fontId="2"/>
  </si>
  <si>
    <t>12　男子シングルス&lt;70歳以上&gt;　⑵</t>
    <rPh sb="3" eb="5">
      <t>ダンシ</t>
    </rPh>
    <rPh sb="13" eb="14">
      <t>サイ</t>
    </rPh>
    <rPh sb="14" eb="16">
      <t>イジョウ</t>
    </rPh>
    <phoneticPr fontId="2"/>
  </si>
  <si>
    <t>Ａ</t>
    <phoneticPr fontId="2"/>
  </si>
  <si>
    <t>Ｂ</t>
    <phoneticPr fontId="2"/>
  </si>
  <si>
    <t>Ｄ</t>
    <phoneticPr fontId="2"/>
  </si>
  <si>
    <t>Ｅ</t>
    <phoneticPr fontId="2"/>
  </si>
  <si>
    <t>柏原</t>
    <rPh sb="0" eb="2">
      <t>カシワバラ</t>
    </rPh>
    <phoneticPr fontId="2"/>
  </si>
  <si>
    <t>白川</t>
    <rPh sb="0" eb="2">
      <t>シラカワ</t>
    </rPh>
    <phoneticPr fontId="2"/>
  </si>
  <si>
    <t>クローバ</t>
    <phoneticPr fontId="2"/>
  </si>
  <si>
    <t>14　女子シングルス&lt;50歳以上&gt;　⑴</t>
    <rPh sb="3" eb="5">
      <t>ジョシ</t>
    </rPh>
    <rPh sb="13" eb="14">
      <t>サイ</t>
    </rPh>
    <rPh sb="14" eb="16">
      <t>イジョウ</t>
    </rPh>
    <phoneticPr fontId="2"/>
  </si>
  <si>
    <t>ＡＳＣ</t>
    <phoneticPr fontId="2"/>
  </si>
  <si>
    <t>14　女子シングルス&lt;50歳以上&gt;　⑵</t>
    <rPh sb="3" eb="5">
      <t>ジョシ</t>
    </rPh>
    <rPh sb="13" eb="14">
      <t>サイ</t>
    </rPh>
    <rPh sb="14" eb="16">
      <t>イジョウ</t>
    </rPh>
    <phoneticPr fontId="2"/>
  </si>
  <si>
    <t>15　女子シングルス&lt;60歳以上&gt;　⑴</t>
    <rPh sb="3" eb="5">
      <t>ジョシ</t>
    </rPh>
    <rPh sb="13" eb="14">
      <t>サイ</t>
    </rPh>
    <rPh sb="14" eb="16">
      <t>イジョウ</t>
    </rPh>
    <phoneticPr fontId="2"/>
  </si>
  <si>
    <t>清山会</t>
    <rPh sb="0" eb="3">
      <t>セイザンカイ</t>
    </rPh>
    <phoneticPr fontId="2"/>
  </si>
  <si>
    <t>GOLDSTAR</t>
    <phoneticPr fontId="2"/>
  </si>
  <si>
    <t>國松企画</t>
    <rPh sb="0" eb="4">
      <t>クニマツキカク</t>
    </rPh>
    <phoneticPr fontId="2"/>
  </si>
  <si>
    <t>しらさぎ</t>
    <phoneticPr fontId="2"/>
  </si>
  <si>
    <t>15　女子シングルス&lt;60歳以上&gt;　⑵</t>
    <rPh sb="3" eb="5">
      <t>ジョシ</t>
    </rPh>
    <rPh sb="13" eb="14">
      <t>サイ</t>
    </rPh>
    <rPh sb="14" eb="16">
      <t>イジョウ</t>
    </rPh>
    <phoneticPr fontId="2"/>
  </si>
  <si>
    <t>河田</t>
    <rPh sb="0" eb="2">
      <t>カワタ</t>
    </rPh>
    <phoneticPr fontId="2"/>
  </si>
  <si>
    <t>チームHIURA</t>
    <phoneticPr fontId="2"/>
  </si>
  <si>
    <t>早原</t>
    <rPh sb="0" eb="2">
      <t>ハヤハラ</t>
    </rPh>
    <phoneticPr fontId="2"/>
  </si>
  <si>
    <t>のじぎく</t>
    <phoneticPr fontId="2"/>
  </si>
  <si>
    <t>リベルタ</t>
    <phoneticPr fontId="2"/>
  </si>
  <si>
    <t>クローバ</t>
    <phoneticPr fontId="2"/>
  </si>
  <si>
    <t>よしこのクラブ</t>
    <phoneticPr fontId="2"/>
  </si>
  <si>
    <t>フレンド</t>
    <phoneticPr fontId="2"/>
  </si>
  <si>
    <t>高橋</t>
    <phoneticPr fontId="2"/>
  </si>
  <si>
    <t>あすなろ</t>
    <phoneticPr fontId="2"/>
  </si>
  <si>
    <r>
      <t>11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14</t>
    </r>
    <phoneticPr fontId="2"/>
  </si>
  <si>
    <r>
      <t>15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18</t>
    </r>
    <phoneticPr fontId="2"/>
  </si>
  <si>
    <r>
      <t>9</t>
    </r>
    <r>
      <rPr>
        <sz val="11"/>
        <rFont val="ＭＳ Ｐ明朝"/>
        <family val="1"/>
        <charset val="128"/>
      </rPr>
      <t>･</t>
    </r>
    <r>
      <rPr>
        <sz val="11"/>
        <rFont val="Century"/>
        <family val="1"/>
      </rPr>
      <t>10</t>
    </r>
    <r>
      <rPr>
        <sz val="11"/>
        <rFont val="ＭＳ Ｐ明朝"/>
        <family val="1"/>
        <charset val="128"/>
      </rPr>
      <t>･</t>
    </r>
    <r>
      <rPr>
        <sz val="11"/>
        <rFont val="Century"/>
        <family val="1"/>
      </rPr>
      <t>19</t>
    </r>
    <r>
      <rPr>
        <sz val="11"/>
        <rFont val="ＭＳ Ｐ明朝"/>
        <family val="1"/>
        <charset val="128"/>
      </rPr>
      <t>･</t>
    </r>
    <r>
      <rPr>
        <sz val="11"/>
        <rFont val="Century"/>
        <family val="1"/>
      </rPr>
      <t>20</t>
    </r>
    <phoneticPr fontId="2"/>
  </si>
  <si>
    <r>
      <t>27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30</t>
    </r>
    <phoneticPr fontId="2"/>
  </si>
  <si>
    <r>
      <t>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4</t>
    </r>
    <phoneticPr fontId="2"/>
  </si>
  <si>
    <r>
      <t>5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8</t>
    </r>
    <phoneticPr fontId="2"/>
  </si>
  <si>
    <t>・</t>
  </si>
  <si>
    <t>20(1/2)</t>
    <phoneticPr fontId="2"/>
  </si>
  <si>
    <t>20(1/2)</t>
    <phoneticPr fontId="2"/>
  </si>
  <si>
    <t>23(1/2)</t>
    <phoneticPr fontId="2"/>
  </si>
  <si>
    <t>3(1/2)</t>
    <phoneticPr fontId="2"/>
  </si>
  <si>
    <t>3(1/2)</t>
    <phoneticPr fontId="2"/>
  </si>
  <si>
    <r>
      <t>21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26</t>
    </r>
    <phoneticPr fontId="2"/>
  </si>
  <si>
    <t>奥崎</t>
    <rPh sb="0" eb="1">
      <t>オク</t>
    </rPh>
    <rPh sb="1" eb="2">
      <t>サキ</t>
    </rPh>
    <phoneticPr fontId="2"/>
  </si>
  <si>
    <t>4　混合ダブルス &lt;120歳未満&gt;　⑴</t>
    <rPh sb="2" eb="4">
      <t>コンゴウ</t>
    </rPh>
    <rPh sb="13" eb="14">
      <t>サイ</t>
    </rPh>
    <rPh sb="14" eb="16">
      <t>ミマン</t>
    </rPh>
    <phoneticPr fontId="2"/>
  </si>
  <si>
    <t>4　混合ダブルス &lt;120歳未満&gt;　⑵</t>
    <rPh sb="2" eb="4">
      <t>コンゴウ</t>
    </rPh>
    <rPh sb="13" eb="14">
      <t>サイ</t>
    </rPh>
    <rPh sb="14" eb="16">
      <t>ミマン</t>
    </rPh>
    <phoneticPr fontId="2"/>
  </si>
  <si>
    <t>しばてんクラブ</t>
    <phoneticPr fontId="2"/>
  </si>
  <si>
    <t xml:space="preserve">19　男子ダブルス &lt;120歳未満&gt;  </t>
    <rPh sb="3" eb="5">
      <t>ダンシ</t>
    </rPh>
    <rPh sb="14" eb="15">
      <t>サイ</t>
    </rPh>
    <rPh sb="15" eb="17">
      <t>ミマン</t>
    </rPh>
    <phoneticPr fontId="2"/>
  </si>
  <si>
    <t>戎</t>
    <rPh sb="0" eb="1">
      <t>エビス</t>
    </rPh>
    <phoneticPr fontId="2"/>
  </si>
  <si>
    <t>24　女子ダブルス&lt;120歳以上&gt;　⑴</t>
    <rPh sb="3" eb="5">
      <t>ジョシ</t>
    </rPh>
    <rPh sb="13" eb="14">
      <t>サイ</t>
    </rPh>
    <rPh sb="14" eb="16">
      <t>イジョウ</t>
    </rPh>
    <phoneticPr fontId="2"/>
  </si>
  <si>
    <t>16　女子シングルス&lt;65歳以上&gt;　⑴</t>
    <rPh sb="3" eb="5">
      <t>ジョシ</t>
    </rPh>
    <rPh sb="13" eb="14">
      <t>サイ</t>
    </rPh>
    <rPh sb="14" eb="16">
      <t>イジョウ</t>
    </rPh>
    <phoneticPr fontId="2"/>
  </si>
  <si>
    <t>16　女子シングルス&lt;65歳以上&gt;　⑵</t>
    <rPh sb="3" eb="5">
      <t>ジョシ</t>
    </rPh>
    <rPh sb="13" eb="14">
      <t>サイ</t>
    </rPh>
    <rPh sb="14" eb="16">
      <t>イジョウ</t>
    </rPh>
    <phoneticPr fontId="2"/>
  </si>
  <si>
    <t>藤原嗣生</t>
    <rPh sb="0" eb="2">
      <t>フジハラ</t>
    </rPh>
    <rPh sb="2" eb="4">
      <t>ツグオ</t>
    </rPh>
    <phoneticPr fontId="2"/>
  </si>
  <si>
    <t>山田尚武</t>
    <rPh sb="0" eb="2">
      <t>ヤマダ</t>
    </rPh>
    <rPh sb="2" eb="4">
      <t>ナオタケ</t>
    </rPh>
    <phoneticPr fontId="2"/>
  </si>
  <si>
    <t>藤村光子</t>
    <rPh sb="0" eb="2">
      <t>フジムラ</t>
    </rPh>
    <rPh sb="2" eb="4">
      <t>ミツコ</t>
    </rPh>
    <phoneticPr fontId="2"/>
  </si>
  <si>
    <t>年度</t>
    <rPh sb="0" eb="2">
      <t>ネンド</t>
    </rPh>
    <phoneticPr fontId="2"/>
  </si>
  <si>
    <t>回数</t>
    <rPh sb="0" eb="2">
      <t>カイスウ</t>
    </rPh>
    <phoneticPr fontId="2"/>
  </si>
  <si>
    <t>開催地</t>
    <rPh sb="0" eb="3">
      <t>カイサイチ</t>
    </rPh>
    <phoneticPr fontId="2"/>
  </si>
  <si>
    <t>男女混成団体戦</t>
    <rPh sb="0" eb="2">
      <t>ダンジョ</t>
    </rPh>
    <rPh sb="2" eb="4">
      <t>コンセイ</t>
    </rPh>
    <rPh sb="4" eb="7">
      <t>ダンタイセン</t>
    </rPh>
    <phoneticPr fontId="2"/>
  </si>
  <si>
    <t>男子シングルス50歳以上</t>
    <rPh sb="0" eb="2">
      <t>ダンシ</t>
    </rPh>
    <rPh sb="9" eb="10">
      <t>サイ</t>
    </rPh>
    <rPh sb="10" eb="12">
      <t>イジョウ</t>
    </rPh>
    <phoneticPr fontId="2"/>
  </si>
  <si>
    <t>女子シングルス50歳以上</t>
    <rPh sb="0" eb="2">
      <t>ジョシ</t>
    </rPh>
    <rPh sb="9" eb="10">
      <t>サイ</t>
    </rPh>
    <rPh sb="10" eb="12">
      <t>イジョウ</t>
    </rPh>
    <phoneticPr fontId="2"/>
  </si>
  <si>
    <t>男子シングルス60歳以上</t>
    <rPh sb="0" eb="2">
      <t>ダンシ</t>
    </rPh>
    <rPh sb="9" eb="10">
      <t>サイ</t>
    </rPh>
    <rPh sb="10" eb="12">
      <t>イジョウ</t>
    </rPh>
    <phoneticPr fontId="2"/>
  </si>
  <si>
    <t>女子シングルス60歳以上</t>
    <rPh sb="0" eb="2">
      <t>ジョシ</t>
    </rPh>
    <rPh sb="9" eb="10">
      <t>サイ</t>
    </rPh>
    <rPh sb="10" eb="12">
      <t>イジョウ</t>
    </rPh>
    <phoneticPr fontId="2"/>
  </si>
  <si>
    <t>平成９年度</t>
    <rPh sb="0" eb="2">
      <t>ヘイセイ</t>
    </rPh>
    <rPh sb="3" eb="5">
      <t>ネンド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</si>
  <si>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</si>
  <si>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</si>
  <si>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香、坂出市</t>
    <rPh sb="0" eb="1">
      <t>カ</t>
    </rPh>
    <rPh sb="2" eb="4">
      <t>サカイデ</t>
    </rPh>
    <rPh sb="4" eb="5">
      <t>シ</t>
    </rPh>
    <phoneticPr fontId="2"/>
  </si>
  <si>
    <t>ＬＢＣよさこい</t>
    <phoneticPr fontId="2"/>
  </si>
  <si>
    <t>（高知）</t>
    <rPh sb="1" eb="3">
      <t>コウチ</t>
    </rPh>
    <phoneticPr fontId="2"/>
  </si>
  <si>
    <t>亀田任弘</t>
    <rPh sb="0" eb="2">
      <t>カメダ</t>
    </rPh>
    <rPh sb="2" eb="3">
      <t>ニン</t>
    </rPh>
    <rPh sb="3" eb="4">
      <t>ヒロシ</t>
    </rPh>
    <phoneticPr fontId="2"/>
  </si>
  <si>
    <t>（香川）</t>
    <rPh sb="1" eb="3">
      <t>カガワ</t>
    </rPh>
    <phoneticPr fontId="2"/>
  </si>
  <si>
    <t>穴吹イソヱ</t>
    <rPh sb="0" eb="2">
      <t>アナブキ</t>
    </rPh>
    <phoneticPr fontId="2"/>
  </si>
  <si>
    <t>平成１０年度</t>
    <rPh sb="0" eb="2">
      <t>ヘイセイ</t>
    </rPh>
    <rPh sb="4" eb="6">
      <t>ネンド</t>
    </rPh>
    <phoneticPr fontId="2"/>
  </si>
  <si>
    <t>徳、徳島市</t>
    <rPh sb="0" eb="1">
      <t>トク</t>
    </rPh>
    <rPh sb="2" eb="5">
      <t>トクシマシ</t>
    </rPh>
    <phoneticPr fontId="2"/>
  </si>
  <si>
    <t>卓窓会</t>
    <rPh sb="0" eb="3">
      <t>タクソウカイ</t>
    </rPh>
    <phoneticPr fontId="2"/>
  </si>
  <si>
    <t>真鍋英雄</t>
    <rPh sb="0" eb="2">
      <t>マナベ</t>
    </rPh>
    <rPh sb="2" eb="4">
      <t>ヒデオ</t>
    </rPh>
    <phoneticPr fontId="2"/>
  </si>
  <si>
    <t>坂上和子</t>
    <rPh sb="0" eb="2">
      <t>サカガミ</t>
    </rPh>
    <rPh sb="2" eb="4">
      <t>カズコ</t>
    </rPh>
    <phoneticPr fontId="2"/>
  </si>
  <si>
    <t>平成１１年度</t>
    <rPh sb="0" eb="2">
      <t>ヘイセイ</t>
    </rPh>
    <rPh sb="4" eb="6">
      <t>ネンド</t>
    </rPh>
    <phoneticPr fontId="2"/>
  </si>
  <si>
    <t>高、高知市</t>
    <rPh sb="0" eb="1">
      <t>タカ</t>
    </rPh>
    <rPh sb="2" eb="5">
      <t>コウチシ</t>
    </rPh>
    <phoneticPr fontId="2"/>
  </si>
  <si>
    <t>徳島県Ａ</t>
    <rPh sb="0" eb="3">
      <t>トクシマケン</t>
    </rPh>
    <phoneticPr fontId="2"/>
  </si>
  <si>
    <t>（徳島）</t>
    <rPh sb="1" eb="3">
      <t>トクシマ</t>
    </rPh>
    <phoneticPr fontId="2"/>
  </si>
  <si>
    <t>白石静子</t>
    <rPh sb="0" eb="2">
      <t>シライシ</t>
    </rPh>
    <rPh sb="2" eb="4">
      <t>シズコ</t>
    </rPh>
    <phoneticPr fontId="2"/>
  </si>
  <si>
    <t>平成１２年度</t>
    <rPh sb="0" eb="2">
      <t>ヘイセイ</t>
    </rPh>
    <rPh sb="4" eb="6">
      <t>ネンド</t>
    </rPh>
    <phoneticPr fontId="2"/>
  </si>
  <si>
    <t>愛、伊予三島市</t>
    <rPh sb="0" eb="1">
      <t>アイ</t>
    </rPh>
    <rPh sb="2" eb="6">
      <t>イヨミシマ</t>
    </rPh>
    <rPh sb="6" eb="7">
      <t>シ</t>
    </rPh>
    <phoneticPr fontId="2"/>
  </si>
  <si>
    <t>吉田忠廣</t>
    <rPh sb="0" eb="2">
      <t>ヨシダ</t>
    </rPh>
    <rPh sb="2" eb="4">
      <t>タダヒロ</t>
    </rPh>
    <phoneticPr fontId="2"/>
  </si>
  <si>
    <t>村田信子</t>
    <rPh sb="0" eb="2">
      <t>ムラタ</t>
    </rPh>
    <rPh sb="2" eb="4">
      <t>ノブコ</t>
    </rPh>
    <phoneticPr fontId="2"/>
  </si>
  <si>
    <t>（愛媛）</t>
    <rPh sb="1" eb="3">
      <t>エヒメ</t>
    </rPh>
    <phoneticPr fontId="2"/>
  </si>
  <si>
    <t>平成１３年度</t>
    <rPh sb="0" eb="2">
      <t>ヘイセイ</t>
    </rPh>
    <rPh sb="4" eb="6">
      <t>ネンド</t>
    </rPh>
    <phoneticPr fontId="2"/>
  </si>
  <si>
    <t>愛、大洲市</t>
    <rPh sb="0" eb="1">
      <t>アイ</t>
    </rPh>
    <rPh sb="2" eb="5">
      <t>オオズシ</t>
    </rPh>
    <phoneticPr fontId="2"/>
  </si>
  <si>
    <t>徳島ラージボールＡ</t>
    <rPh sb="0" eb="2">
      <t>トクシマ</t>
    </rPh>
    <phoneticPr fontId="2"/>
  </si>
  <si>
    <t>川﨑孝伺</t>
    <rPh sb="0" eb="2">
      <t>カワサキ</t>
    </rPh>
    <rPh sb="2" eb="3">
      <t>タカシ</t>
    </rPh>
    <rPh sb="3" eb="4">
      <t>ウカガ</t>
    </rPh>
    <phoneticPr fontId="2"/>
  </si>
  <si>
    <t>橋田幸子</t>
    <rPh sb="0" eb="2">
      <t>ハシダ</t>
    </rPh>
    <rPh sb="2" eb="4">
      <t>サチコ</t>
    </rPh>
    <phoneticPr fontId="2"/>
  </si>
  <si>
    <t>平成１４年度</t>
    <rPh sb="0" eb="2">
      <t>ヘイセイ</t>
    </rPh>
    <rPh sb="4" eb="6">
      <t>ネンド</t>
    </rPh>
    <phoneticPr fontId="2"/>
  </si>
  <si>
    <t>横山喜久雄</t>
    <rPh sb="0" eb="2">
      <t>ヨコヤマ</t>
    </rPh>
    <rPh sb="2" eb="5">
      <t>キクオ</t>
    </rPh>
    <phoneticPr fontId="2"/>
  </si>
  <si>
    <t>塚本絹枝</t>
    <rPh sb="0" eb="2">
      <t>ツカモト</t>
    </rPh>
    <rPh sb="2" eb="4">
      <t>キヌエ</t>
    </rPh>
    <phoneticPr fontId="2"/>
  </si>
  <si>
    <t>加納静子</t>
    <rPh sb="0" eb="2">
      <t>カノウ</t>
    </rPh>
    <rPh sb="2" eb="4">
      <t>シズコ</t>
    </rPh>
    <phoneticPr fontId="2"/>
  </si>
  <si>
    <t>平成１５年度</t>
    <rPh sb="0" eb="2">
      <t>ヘイセイ</t>
    </rPh>
    <rPh sb="4" eb="6">
      <t>ネンド</t>
    </rPh>
    <phoneticPr fontId="2"/>
  </si>
  <si>
    <t>濱西隆重</t>
    <rPh sb="0" eb="2">
      <t>ハマニシ</t>
    </rPh>
    <rPh sb="2" eb="4">
      <t>タカシゲ</t>
    </rPh>
    <phoneticPr fontId="2"/>
  </si>
  <si>
    <t>徳永尚子</t>
    <rPh sb="0" eb="2">
      <t>トクナガ</t>
    </rPh>
    <rPh sb="2" eb="4">
      <t>ナオコ</t>
    </rPh>
    <phoneticPr fontId="2"/>
  </si>
  <si>
    <t>中山和英</t>
    <rPh sb="0" eb="2">
      <t>ナカヤマ</t>
    </rPh>
    <rPh sb="2" eb="4">
      <t>カズエイ</t>
    </rPh>
    <phoneticPr fontId="2"/>
  </si>
  <si>
    <t>安川鈴代</t>
    <rPh sb="0" eb="2">
      <t>ヤスカワ</t>
    </rPh>
    <rPh sb="2" eb="4">
      <t>スズヨ</t>
    </rPh>
    <phoneticPr fontId="2"/>
  </si>
  <si>
    <t>平成１６年度</t>
    <rPh sb="0" eb="2">
      <t>ヘイセイ</t>
    </rPh>
    <rPh sb="4" eb="6">
      <t>ネンド</t>
    </rPh>
    <phoneticPr fontId="2"/>
  </si>
  <si>
    <t>横山祐見子</t>
    <rPh sb="0" eb="2">
      <t>ヨコヤマ</t>
    </rPh>
    <rPh sb="2" eb="5">
      <t>ユミコ</t>
    </rPh>
    <phoneticPr fontId="2"/>
  </si>
  <si>
    <t>平成１７年度</t>
    <rPh sb="0" eb="2">
      <t>ヘイセイ</t>
    </rPh>
    <rPh sb="4" eb="6">
      <t>ネンド</t>
    </rPh>
    <phoneticPr fontId="2"/>
  </si>
  <si>
    <t>愛、松山市</t>
    <rPh sb="0" eb="1">
      <t>アイ</t>
    </rPh>
    <rPh sb="2" eb="4">
      <t>マツヤマ</t>
    </rPh>
    <rPh sb="4" eb="5">
      <t>シ</t>
    </rPh>
    <phoneticPr fontId="2"/>
  </si>
  <si>
    <t>城山クラブ</t>
    <rPh sb="0" eb="2">
      <t>シロヤマ</t>
    </rPh>
    <phoneticPr fontId="2"/>
  </si>
  <si>
    <t>香美笑美子</t>
    <rPh sb="0" eb="2">
      <t>カミ</t>
    </rPh>
    <rPh sb="2" eb="3">
      <t>ワラ</t>
    </rPh>
    <rPh sb="3" eb="5">
      <t>ヨシコ</t>
    </rPh>
    <phoneticPr fontId="2"/>
  </si>
  <si>
    <t>樋本文枝</t>
    <rPh sb="0" eb="2">
      <t>ヒモト</t>
    </rPh>
    <rPh sb="2" eb="4">
      <t>フミエ</t>
    </rPh>
    <phoneticPr fontId="2"/>
  </si>
  <si>
    <t>平成１８年度</t>
    <rPh sb="0" eb="2">
      <t>ヘイセイ</t>
    </rPh>
    <rPh sb="4" eb="6">
      <t>ネンド</t>
    </rPh>
    <phoneticPr fontId="2"/>
  </si>
  <si>
    <t>帝友旭</t>
    <rPh sb="0" eb="2">
      <t>テイトモ</t>
    </rPh>
    <rPh sb="2" eb="3">
      <t>アサヒ</t>
    </rPh>
    <phoneticPr fontId="2"/>
  </si>
  <si>
    <t>（愛媛）</t>
    <rPh sb="1" eb="3">
      <t>エ</t>
    </rPh>
    <phoneticPr fontId="2"/>
  </si>
  <si>
    <t>金磯和美</t>
    <rPh sb="0" eb="1">
      <t>キン</t>
    </rPh>
    <rPh sb="1" eb="2">
      <t>イソ</t>
    </rPh>
    <rPh sb="2" eb="4">
      <t>カズミ</t>
    </rPh>
    <phoneticPr fontId="2"/>
  </si>
  <si>
    <t>杉本豊子</t>
    <rPh sb="0" eb="2">
      <t>スギモト</t>
    </rPh>
    <rPh sb="2" eb="4">
      <t>トヨコ</t>
    </rPh>
    <phoneticPr fontId="2"/>
  </si>
  <si>
    <t>平成１9年度</t>
    <rPh sb="0" eb="2">
      <t>ヘイセイ</t>
    </rPh>
    <rPh sb="4" eb="6">
      <t>ネンド</t>
    </rPh>
    <phoneticPr fontId="2"/>
  </si>
  <si>
    <t>徳、鳴門市</t>
    <rPh sb="0" eb="1">
      <t>トク</t>
    </rPh>
    <rPh sb="2" eb="4">
      <t>ナルト</t>
    </rPh>
    <rPh sb="4" eb="5">
      <t>シ</t>
    </rPh>
    <phoneticPr fontId="2"/>
  </si>
  <si>
    <t>北島クラブＡ</t>
    <rPh sb="0" eb="2">
      <t>キタジマ</t>
    </rPh>
    <phoneticPr fontId="2"/>
  </si>
  <si>
    <t>（徳島）</t>
    <rPh sb="1" eb="3">
      <t>ト</t>
    </rPh>
    <phoneticPr fontId="2"/>
  </si>
  <si>
    <t>日浦孝治</t>
    <rPh sb="0" eb="2">
      <t>ヒウラ</t>
    </rPh>
    <rPh sb="2" eb="4">
      <t>コウジ</t>
    </rPh>
    <phoneticPr fontId="2"/>
  </si>
  <si>
    <t>豊嶋孝雄</t>
    <rPh sb="0" eb="2">
      <t>トヨシマ</t>
    </rPh>
    <rPh sb="2" eb="4">
      <t>タカオ</t>
    </rPh>
    <phoneticPr fontId="2"/>
  </si>
  <si>
    <t>近藤由欣子</t>
    <rPh sb="0" eb="2">
      <t>コンドウ</t>
    </rPh>
    <rPh sb="2" eb="5">
      <t>ユキコ</t>
    </rPh>
    <phoneticPr fontId="2"/>
  </si>
  <si>
    <t>男子シングルス65歳以上</t>
    <rPh sb="0" eb="2">
      <t>ダンシ</t>
    </rPh>
    <rPh sb="9" eb="10">
      <t>サイ</t>
    </rPh>
    <rPh sb="10" eb="12">
      <t>イジョウ</t>
    </rPh>
    <phoneticPr fontId="2"/>
  </si>
  <si>
    <t>女子シングルス65歳以上</t>
    <rPh sb="0" eb="2">
      <t>ジョシ</t>
    </rPh>
    <rPh sb="9" eb="10">
      <t>サイ</t>
    </rPh>
    <rPh sb="10" eb="12">
      <t>イジョウ</t>
    </rPh>
    <phoneticPr fontId="2"/>
  </si>
  <si>
    <t>男子シングルス70歳以上</t>
    <rPh sb="0" eb="2">
      <t>ダンシ</t>
    </rPh>
    <rPh sb="9" eb="10">
      <t>サイ</t>
    </rPh>
    <rPh sb="10" eb="12">
      <t>イジョウ</t>
    </rPh>
    <phoneticPr fontId="2"/>
  </si>
  <si>
    <t>女子シングルス70歳以上</t>
    <rPh sb="0" eb="2">
      <t>ジョシ</t>
    </rPh>
    <rPh sb="9" eb="10">
      <t>サイ</t>
    </rPh>
    <rPh sb="10" eb="12">
      <t>イジョウ</t>
    </rPh>
    <phoneticPr fontId="2"/>
  </si>
  <si>
    <t>男子シングルス75歳以上</t>
    <rPh sb="0" eb="2">
      <t>ダンシ</t>
    </rPh>
    <rPh sb="9" eb="10">
      <t>サイ</t>
    </rPh>
    <rPh sb="10" eb="12">
      <t>イジョウ</t>
    </rPh>
    <phoneticPr fontId="2"/>
  </si>
  <si>
    <t>女子シングルス75歳以上</t>
    <rPh sb="0" eb="2">
      <t>ジョシ</t>
    </rPh>
    <rPh sb="9" eb="10">
      <t>サイ</t>
    </rPh>
    <rPh sb="10" eb="12">
      <t>イジョウ</t>
    </rPh>
    <phoneticPr fontId="2"/>
  </si>
  <si>
    <t>星加道士</t>
    <rPh sb="0" eb="2">
      <t>ホシカ</t>
    </rPh>
    <rPh sb="2" eb="3">
      <t>ミチ</t>
    </rPh>
    <rPh sb="3" eb="4">
      <t>シ</t>
    </rPh>
    <phoneticPr fontId="2"/>
  </si>
  <si>
    <t>小川和子</t>
    <rPh sb="0" eb="2">
      <t>オガワ</t>
    </rPh>
    <rPh sb="2" eb="4">
      <t>カズコ</t>
    </rPh>
    <phoneticPr fontId="2"/>
  </si>
  <si>
    <t>田村　　泰</t>
    <rPh sb="0" eb="2">
      <t>タムラ</t>
    </rPh>
    <rPh sb="4" eb="5">
      <t>ヤスシ</t>
    </rPh>
    <phoneticPr fontId="2"/>
  </si>
  <si>
    <t>秋友淑子</t>
    <rPh sb="0" eb="2">
      <t>アキトモ</t>
    </rPh>
    <rPh sb="2" eb="4">
      <t>ヨシコ</t>
    </rPh>
    <phoneticPr fontId="2"/>
  </si>
  <si>
    <t>小出義次</t>
    <rPh sb="0" eb="2">
      <t>コイデ</t>
    </rPh>
    <rPh sb="2" eb="4">
      <t>ヨシツグ</t>
    </rPh>
    <phoneticPr fontId="2"/>
  </si>
  <si>
    <t>松本昌博</t>
    <rPh sb="0" eb="2">
      <t>マツモト</t>
    </rPh>
    <rPh sb="2" eb="4">
      <t>マサヒロ</t>
    </rPh>
    <phoneticPr fontId="2"/>
  </si>
  <si>
    <t>佐伯　　勇</t>
    <rPh sb="0" eb="2">
      <t>サエキ</t>
    </rPh>
    <rPh sb="4" eb="5">
      <t>イサム</t>
    </rPh>
    <phoneticPr fontId="2"/>
  </si>
  <si>
    <t>寺尾庄造</t>
    <rPh sb="0" eb="2">
      <t>テラオ</t>
    </rPh>
    <rPh sb="2" eb="4">
      <t>ショウゾウ</t>
    </rPh>
    <phoneticPr fontId="2"/>
  </si>
  <si>
    <t>西上ヒサエ</t>
    <rPh sb="0" eb="2">
      <t>ニシウエ</t>
    </rPh>
    <phoneticPr fontId="2"/>
  </si>
  <si>
    <t>岡崎道子</t>
    <rPh sb="0" eb="2">
      <t>オカザキ</t>
    </rPh>
    <rPh sb="2" eb="4">
      <t>ミチコ</t>
    </rPh>
    <phoneticPr fontId="2"/>
  </si>
  <si>
    <t>山本　　巌</t>
    <rPh sb="0" eb="2">
      <t>ヤマモト</t>
    </rPh>
    <rPh sb="4" eb="5">
      <t>イワオ</t>
    </rPh>
    <phoneticPr fontId="2"/>
  </si>
  <si>
    <t>松本博邦</t>
    <rPh sb="0" eb="2">
      <t>マツモト</t>
    </rPh>
    <rPh sb="2" eb="4">
      <t>ヒロクニ</t>
    </rPh>
    <phoneticPr fontId="2"/>
  </si>
  <si>
    <t>平成１９年度</t>
    <rPh sb="0" eb="2">
      <t>ヘイセイ</t>
    </rPh>
    <rPh sb="4" eb="6">
      <t>ネンド</t>
    </rPh>
    <phoneticPr fontId="2"/>
  </si>
  <si>
    <t>八木淳子</t>
    <rPh sb="0" eb="2">
      <t>ヤギ</t>
    </rPh>
    <rPh sb="2" eb="4">
      <t>ジュンコ</t>
    </rPh>
    <phoneticPr fontId="2"/>
  </si>
  <si>
    <t>（香川）</t>
    <rPh sb="1" eb="3">
      <t>カ</t>
    </rPh>
    <phoneticPr fontId="2"/>
  </si>
  <si>
    <t>関谷聡子</t>
    <rPh sb="0" eb="2">
      <t>セキヤ</t>
    </rPh>
    <rPh sb="2" eb="4">
      <t>サトコ</t>
    </rPh>
    <phoneticPr fontId="2"/>
  </si>
  <si>
    <t>男子ダブルス120歳未満</t>
    <rPh sb="0" eb="2">
      <t>ダンシ</t>
    </rPh>
    <rPh sb="9" eb="10">
      <t>サイ</t>
    </rPh>
    <rPh sb="10" eb="12">
      <t>ミマン</t>
    </rPh>
    <phoneticPr fontId="2"/>
  </si>
  <si>
    <t>女子ダブルス120歳未満</t>
    <rPh sb="0" eb="2">
      <t>ジョシ</t>
    </rPh>
    <rPh sb="9" eb="10">
      <t>サイ</t>
    </rPh>
    <rPh sb="10" eb="12">
      <t>ミマン</t>
    </rPh>
    <phoneticPr fontId="2"/>
  </si>
  <si>
    <t>男子ダブルス120歳以上</t>
    <rPh sb="0" eb="2">
      <t>ダンシ</t>
    </rPh>
    <rPh sb="9" eb="10">
      <t>サイ</t>
    </rPh>
    <rPh sb="10" eb="12">
      <t>イジョウ</t>
    </rPh>
    <phoneticPr fontId="2"/>
  </si>
  <si>
    <t>女子ダブルス120歳以上</t>
    <rPh sb="0" eb="2">
      <t>ジョシ</t>
    </rPh>
    <rPh sb="9" eb="10">
      <t>サイ</t>
    </rPh>
    <rPh sb="10" eb="12">
      <t>イジョウ</t>
    </rPh>
    <phoneticPr fontId="2"/>
  </si>
  <si>
    <t>混合ダブルス120歳未満</t>
    <rPh sb="0" eb="2">
      <t>コンゴウ</t>
    </rPh>
    <rPh sb="9" eb="10">
      <t>サイ</t>
    </rPh>
    <rPh sb="10" eb="12">
      <t>ミマン</t>
    </rPh>
    <phoneticPr fontId="2"/>
  </si>
  <si>
    <t>混合ダブルス120歳以上</t>
    <rPh sb="0" eb="2">
      <t>コンゴウ</t>
    </rPh>
    <rPh sb="9" eb="10">
      <t>サイ</t>
    </rPh>
    <rPh sb="10" eb="12">
      <t>イジョウ</t>
    </rPh>
    <phoneticPr fontId="2"/>
  </si>
  <si>
    <t>古字美幸</t>
    <rPh sb="0" eb="1">
      <t>フル</t>
    </rPh>
    <rPh sb="1" eb="2">
      <t>ジ</t>
    </rPh>
    <rPh sb="2" eb="4">
      <t>ミユキ</t>
    </rPh>
    <phoneticPr fontId="2"/>
  </si>
  <si>
    <t>古川亀久夫</t>
    <rPh sb="0" eb="2">
      <t>フルカワ</t>
    </rPh>
    <rPh sb="2" eb="3">
      <t>カメ</t>
    </rPh>
    <rPh sb="3" eb="5">
      <t>ヒサオ</t>
    </rPh>
    <phoneticPr fontId="2"/>
  </si>
  <si>
    <t>松田昌幸</t>
    <rPh sb="0" eb="2">
      <t>マツダ</t>
    </rPh>
    <rPh sb="2" eb="4">
      <t>マサユキ</t>
    </rPh>
    <phoneticPr fontId="2"/>
  </si>
  <si>
    <t>小松正典</t>
    <rPh sb="0" eb="2">
      <t>コマツ</t>
    </rPh>
    <rPh sb="2" eb="4">
      <t>マサノリ</t>
    </rPh>
    <phoneticPr fontId="2"/>
  </si>
  <si>
    <t>福島文代</t>
    <rPh sb="0" eb="2">
      <t>フクシマ</t>
    </rPh>
    <rPh sb="2" eb="4">
      <t>フミヨ</t>
    </rPh>
    <phoneticPr fontId="2"/>
  </si>
  <si>
    <t>大西七男</t>
    <rPh sb="0" eb="2">
      <t>オオニシ</t>
    </rPh>
    <rPh sb="2" eb="4">
      <t>ナナオ</t>
    </rPh>
    <phoneticPr fontId="2"/>
  </si>
  <si>
    <t>小早川公枝</t>
    <rPh sb="0" eb="3">
      <t>コバヤカワ</t>
    </rPh>
    <rPh sb="3" eb="5">
      <t>キミエ</t>
    </rPh>
    <phoneticPr fontId="2"/>
  </si>
  <si>
    <t>武智真己子</t>
    <rPh sb="0" eb="2">
      <t>タケチ</t>
    </rPh>
    <rPh sb="2" eb="5">
      <t>マミコ</t>
    </rPh>
    <phoneticPr fontId="2"/>
  </si>
  <si>
    <t>大西　　守</t>
    <rPh sb="0" eb="2">
      <t>オオニシ</t>
    </rPh>
    <rPh sb="4" eb="5">
      <t>マモ</t>
    </rPh>
    <phoneticPr fontId="2"/>
  </si>
  <si>
    <t>渡辺　　正</t>
    <rPh sb="0" eb="2">
      <t>ワタナベ</t>
    </rPh>
    <rPh sb="4" eb="5">
      <t>タダシ</t>
    </rPh>
    <phoneticPr fontId="2"/>
  </si>
  <si>
    <t>栗田和子</t>
    <rPh sb="0" eb="2">
      <t>クリタ</t>
    </rPh>
    <rPh sb="2" eb="4">
      <t>カズコ</t>
    </rPh>
    <phoneticPr fontId="2"/>
  </si>
  <si>
    <t>窪田　　勝</t>
    <rPh sb="0" eb="2">
      <t>クボタ</t>
    </rPh>
    <rPh sb="4" eb="5">
      <t>マサ</t>
    </rPh>
    <phoneticPr fontId="2"/>
  </si>
  <si>
    <t>近森政子</t>
    <rPh sb="0" eb="2">
      <t>チカモリ</t>
    </rPh>
    <rPh sb="2" eb="4">
      <t>マサコ</t>
    </rPh>
    <phoneticPr fontId="2"/>
  </si>
  <si>
    <t>豊島雄一</t>
    <rPh sb="0" eb="2">
      <t>トヨシマ</t>
    </rPh>
    <rPh sb="2" eb="4">
      <t>ユウイチ</t>
    </rPh>
    <phoneticPr fontId="2"/>
  </si>
  <si>
    <t>藤岡明美</t>
    <rPh sb="0" eb="2">
      <t>フジオカ</t>
    </rPh>
    <rPh sb="2" eb="4">
      <t>アケミ</t>
    </rPh>
    <phoneticPr fontId="2"/>
  </si>
  <si>
    <t>川田　　実</t>
    <rPh sb="0" eb="2">
      <t>カワタ</t>
    </rPh>
    <rPh sb="4" eb="5">
      <t>ミノ</t>
    </rPh>
    <phoneticPr fontId="2"/>
  </si>
  <si>
    <t>三好邦夫</t>
    <rPh sb="0" eb="2">
      <t>ミヨシ</t>
    </rPh>
    <rPh sb="2" eb="4">
      <t>クニオ</t>
    </rPh>
    <phoneticPr fontId="2"/>
  </si>
  <si>
    <t>真渕浩之</t>
    <rPh sb="0" eb="2">
      <t>マブチ</t>
    </rPh>
    <rPh sb="2" eb="4">
      <t>ヒロユキ</t>
    </rPh>
    <phoneticPr fontId="2"/>
  </si>
  <si>
    <t>山下政晴</t>
    <rPh sb="0" eb="2">
      <t>ヤマシタ</t>
    </rPh>
    <rPh sb="2" eb="4">
      <t>マサハル</t>
    </rPh>
    <phoneticPr fontId="2"/>
  </si>
  <si>
    <t>江見和真</t>
    <rPh sb="0" eb="2">
      <t>エミ</t>
    </rPh>
    <rPh sb="2" eb="4">
      <t>カズマ</t>
    </rPh>
    <phoneticPr fontId="2"/>
  </si>
  <si>
    <t>越智英樹</t>
    <rPh sb="0" eb="2">
      <t>オチ</t>
    </rPh>
    <rPh sb="2" eb="4">
      <t>ヒデキ</t>
    </rPh>
    <phoneticPr fontId="2"/>
  </si>
  <si>
    <t>佐伯久代</t>
    <rPh sb="0" eb="2">
      <t>サエキ</t>
    </rPh>
    <rPh sb="2" eb="4">
      <t>ヒサヨ</t>
    </rPh>
    <phoneticPr fontId="2"/>
  </si>
  <si>
    <t>男子ダブルス120～140歳</t>
    <rPh sb="0" eb="2">
      <t>ダンシ</t>
    </rPh>
    <rPh sb="13" eb="14">
      <t>サイ</t>
    </rPh>
    <phoneticPr fontId="2"/>
  </si>
  <si>
    <t>女子ダブルス120～140歳</t>
    <rPh sb="0" eb="2">
      <t>ジョシ</t>
    </rPh>
    <rPh sb="13" eb="14">
      <t>サイ</t>
    </rPh>
    <phoneticPr fontId="2"/>
  </si>
  <si>
    <t>男子ダブルス140歳以上</t>
    <rPh sb="0" eb="2">
      <t>ダンシ</t>
    </rPh>
    <rPh sb="9" eb="10">
      <t>サイ</t>
    </rPh>
    <rPh sb="10" eb="12">
      <t>イジョウ</t>
    </rPh>
    <phoneticPr fontId="2"/>
  </si>
  <si>
    <t>女子ダブルス140歳以上</t>
    <rPh sb="0" eb="2">
      <t>ジョシ</t>
    </rPh>
    <rPh sb="9" eb="10">
      <t>サイ</t>
    </rPh>
    <rPh sb="10" eb="12">
      <t>イジョウ</t>
    </rPh>
    <phoneticPr fontId="2"/>
  </si>
  <si>
    <t>近藤裕司</t>
    <rPh sb="0" eb="2">
      <t>コンドウ</t>
    </rPh>
    <rPh sb="2" eb="4">
      <t>ユウジ</t>
    </rPh>
    <phoneticPr fontId="2"/>
  </si>
  <si>
    <t>二階武一</t>
    <rPh sb="0" eb="2">
      <t>ニカイ</t>
    </rPh>
    <rPh sb="2" eb="4">
      <t>ブイチ</t>
    </rPh>
    <phoneticPr fontId="2"/>
  </si>
  <si>
    <t>金磯和美</t>
    <rPh sb="0" eb="1">
      <t>カナ</t>
    </rPh>
    <rPh sb="1" eb="2">
      <t>イソ</t>
    </rPh>
    <rPh sb="2" eb="4">
      <t>カズミ</t>
    </rPh>
    <phoneticPr fontId="2"/>
  </si>
  <si>
    <t>小松計夫</t>
    <rPh sb="0" eb="2">
      <t>コマツ</t>
    </rPh>
    <rPh sb="2" eb="3">
      <t>ケイ</t>
    </rPh>
    <rPh sb="3" eb="4">
      <t>オット</t>
    </rPh>
    <phoneticPr fontId="2"/>
  </si>
  <si>
    <t>高橋京子</t>
    <rPh sb="0" eb="2">
      <t>タカハシ</t>
    </rPh>
    <rPh sb="2" eb="4">
      <t>キョウコ</t>
    </rPh>
    <phoneticPr fontId="2"/>
  </si>
  <si>
    <t>大西　　守</t>
    <rPh sb="0" eb="2">
      <t>オオニシ</t>
    </rPh>
    <rPh sb="4" eb="5">
      <t>マモル</t>
    </rPh>
    <phoneticPr fontId="2"/>
  </si>
  <si>
    <t>天野勝巳</t>
    <rPh sb="0" eb="2">
      <t>アマノ</t>
    </rPh>
    <rPh sb="2" eb="4">
      <t>カツミ</t>
    </rPh>
    <phoneticPr fontId="2"/>
  </si>
  <si>
    <t>藤井勝義</t>
    <rPh sb="0" eb="2">
      <t>フジイ</t>
    </rPh>
    <rPh sb="2" eb="4">
      <t>カツヨシ</t>
    </rPh>
    <phoneticPr fontId="2"/>
  </si>
  <si>
    <t>岩野政義</t>
    <rPh sb="0" eb="2">
      <t>イワノ</t>
    </rPh>
    <rPh sb="2" eb="4">
      <t>マサヨシ</t>
    </rPh>
    <phoneticPr fontId="2"/>
  </si>
  <si>
    <t>混合ダブルス120～140歳</t>
    <rPh sb="0" eb="2">
      <t>コンゴウ</t>
    </rPh>
    <rPh sb="13" eb="14">
      <t>サイ</t>
    </rPh>
    <phoneticPr fontId="2"/>
  </si>
  <si>
    <t>混合ダブルス140歳以上</t>
    <rPh sb="0" eb="2">
      <t>コンゴウ</t>
    </rPh>
    <rPh sb="9" eb="10">
      <t>サイ</t>
    </rPh>
    <rPh sb="10" eb="12">
      <t>イジョウ</t>
    </rPh>
    <phoneticPr fontId="2"/>
  </si>
  <si>
    <t>鈴木繁樹</t>
    <rPh sb="0" eb="2">
      <t>スズキ</t>
    </rPh>
    <rPh sb="2" eb="4">
      <t>シゲキ</t>
    </rPh>
    <phoneticPr fontId="2"/>
  </si>
  <si>
    <t>渡邊利子</t>
    <rPh sb="0" eb="2">
      <t>ワタナベ</t>
    </rPh>
    <rPh sb="2" eb="4">
      <t>トシコ</t>
    </rPh>
    <phoneticPr fontId="2"/>
  </si>
  <si>
    <t>栗内宗太郎</t>
    <rPh sb="0" eb="1">
      <t>クリ</t>
    </rPh>
    <rPh sb="1" eb="2">
      <t>ウチ</t>
    </rPh>
    <rPh sb="2" eb="5">
      <t>ソウタロウ</t>
    </rPh>
    <phoneticPr fontId="2"/>
  </si>
  <si>
    <t>香美笑美子</t>
    <rPh sb="0" eb="2">
      <t>カミ</t>
    </rPh>
    <rPh sb="2" eb="5">
      <t>エミコ</t>
    </rPh>
    <phoneticPr fontId="2"/>
  </si>
  <si>
    <t>坂尾ヨネ子</t>
    <rPh sb="0" eb="2">
      <t>サカオ</t>
    </rPh>
    <rPh sb="4" eb="5">
      <t>コ</t>
    </rPh>
    <phoneticPr fontId="2"/>
  </si>
  <si>
    <t>平成20年度</t>
    <rPh sb="0" eb="2">
      <t>ヘイセイ</t>
    </rPh>
    <rPh sb="4" eb="6">
      <t>ネンド</t>
    </rPh>
    <phoneticPr fontId="2"/>
  </si>
  <si>
    <t>高、高知市</t>
    <rPh sb="0" eb="1">
      <t>タカ</t>
    </rPh>
    <rPh sb="2" eb="4">
      <t>コウチ</t>
    </rPh>
    <rPh sb="4" eb="5">
      <t>シ</t>
    </rPh>
    <phoneticPr fontId="2"/>
  </si>
  <si>
    <t>りょうまクラブ</t>
    <phoneticPr fontId="2"/>
  </si>
  <si>
    <t>イレブンステアーズ</t>
    <phoneticPr fontId="2"/>
  </si>
  <si>
    <t>平成21年度</t>
    <rPh sb="0" eb="2">
      <t>ヘイセイ</t>
    </rPh>
    <rPh sb="4" eb="6">
      <t>ネンド</t>
    </rPh>
    <phoneticPr fontId="2"/>
  </si>
  <si>
    <t>黒潮・ＦＣ</t>
    <rPh sb="0" eb="2">
      <t>クロシオ</t>
    </rPh>
    <phoneticPr fontId="2"/>
  </si>
  <si>
    <t>（高知）</t>
    <rPh sb="1" eb="3">
      <t>コ</t>
    </rPh>
    <phoneticPr fontId="2"/>
  </si>
  <si>
    <t>平成22年度</t>
    <rPh sb="0" eb="2">
      <t>ヘイセイ</t>
    </rPh>
    <rPh sb="4" eb="6">
      <t>ネンド</t>
    </rPh>
    <phoneticPr fontId="2"/>
  </si>
  <si>
    <t>丸亀ＳＣＡ</t>
    <rPh sb="0" eb="2">
      <t>マルガメ</t>
    </rPh>
    <phoneticPr fontId="2"/>
  </si>
  <si>
    <t>平成23年度</t>
    <rPh sb="0" eb="2">
      <t>ヘイセイ</t>
    </rPh>
    <rPh sb="4" eb="6">
      <t>ネンド</t>
    </rPh>
    <phoneticPr fontId="2"/>
  </si>
  <si>
    <t>徳、鳴門市</t>
    <rPh sb="0" eb="1">
      <t>トク</t>
    </rPh>
    <rPh sb="2" eb="5">
      <t>ナルトシ</t>
    </rPh>
    <phoneticPr fontId="2"/>
  </si>
  <si>
    <t>名西クラブ</t>
    <rPh sb="0" eb="2">
      <t>メイセイ</t>
    </rPh>
    <phoneticPr fontId="2"/>
  </si>
  <si>
    <t>平成24年度</t>
    <rPh sb="0" eb="2">
      <t>ヘイセイ</t>
    </rPh>
    <rPh sb="4" eb="6">
      <t>ネンド</t>
    </rPh>
    <phoneticPr fontId="2"/>
  </si>
  <si>
    <t>黒潮クラブＡ</t>
    <rPh sb="0" eb="2">
      <t>クロシオ</t>
    </rPh>
    <phoneticPr fontId="2"/>
  </si>
  <si>
    <t>平成25年度</t>
    <rPh sb="0" eb="2">
      <t>ヘイセイ</t>
    </rPh>
    <rPh sb="4" eb="6">
      <t>ネンド</t>
    </rPh>
    <phoneticPr fontId="2"/>
  </si>
  <si>
    <t>藍友会</t>
    <rPh sb="0" eb="1">
      <t>ラン</t>
    </rPh>
    <rPh sb="1" eb="3">
      <t>ユウカイ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</si>
  <si>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</si>
  <si>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</si>
  <si>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チームHIURA</t>
    <phoneticPr fontId="2"/>
  </si>
  <si>
    <t>平成28年度</t>
    <rPh sb="0" eb="2">
      <t>ヘイセイ</t>
    </rPh>
    <rPh sb="4" eb="6">
      <t>ネンド</t>
    </rPh>
    <phoneticPr fontId="2"/>
  </si>
  <si>
    <t>徳島県選抜チーム</t>
    <rPh sb="0" eb="3">
      <t>トクシマケン</t>
    </rPh>
    <rPh sb="3" eb="5">
      <t>センバツ</t>
    </rPh>
    <phoneticPr fontId="2"/>
  </si>
  <si>
    <t>平成29年度</t>
    <rPh sb="0" eb="2">
      <t>ヘイセイ</t>
    </rPh>
    <rPh sb="4" eb="6">
      <t>ネンド</t>
    </rPh>
    <phoneticPr fontId="2"/>
  </si>
  <si>
    <t>大津絵美子</t>
    <rPh sb="0" eb="2">
      <t>オオツ</t>
    </rPh>
    <rPh sb="2" eb="5">
      <t>エミコ</t>
    </rPh>
    <phoneticPr fontId="2"/>
  </si>
  <si>
    <t>近藤祐司</t>
    <rPh sb="0" eb="2">
      <t>コンドウ</t>
    </rPh>
    <rPh sb="2" eb="4">
      <t>ユウジ</t>
    </rPh>
    <phoneticPr fontId="2"/>
  </si>
  <si>
    <t>川﨑孝伺</t>
    <rPh sb="0" eb="1">
      <t>カワ</t>
    </rPh>
    <rPh sb="1" eb="2">
      <t>サキ</t>
    </rPh>
    <rPh sb="2" eb="3">
      <t>タカシ</t>
    </rPh>
    <rPh sb="3" eb="4">
      <t>ウカガ</t>
    </rPh>
    <phoneticPr fontId="2"/>
  </si>
  <si>
    <t>津田ハジメ</t>
    <rPh sb="0" eb="2">
      <t>ツダ</t>
    </rPh>
    <phoneticPr fontId="2"/>
  </si>
  <si>
    <t>濱西隆重</t>
    <rPh sb="0" eb="1">
      <t>ハマ</t>
    </rPh>
    <rPh sb="1" eb="2">
      <t>ニシ</t>
    </rPh>
    <rPh sb="2" eb="4">
      <t>タカシゲ</t>
    </rPh>
    <phoneticPr fontId="2"/>
  </si>
  <si>
    <t>横山祐見子</t>
    <rPh sb="0" eb="2">
      <t>ヨコヤマ</t>
    </rPh>
    <rPh sb="2" eb="3">
      <t>ユウ</t>
    </rPh>
    <rPh sb="3" eb="4">
      <t>ミ</t>
    </rPh>
    <rPh sb="4" eb="5">
      <t>コ</t>
    </rPh>
    <phoneticPr fontId="2"/>
  </si>
  <si>
    <t>松本直也</t>
    <rPh sb="0" eb="2">
      <t>マツモト</t>
    </rPh>
    <rPh sb="2" eb="4">
      <t>ナオヤ</t>
    </rPh>
    <phoneticPr fontId="2"/>
  </si>
  <si>
    <t>下村邦夫</t>
    <rPh sb="0" eb="2">
      <t>シモムラ</t>
    </rPh>
    <rPh sb="2" eb="4">
      <t>クニオ</t>
    </rPh>
    <phoneticPr fontId="2"/>
  </si>
  <si>
    <t>國松愉美</t>
    <rPh sb="0" eb="2">
      <t>クニマツ</t>
    </rPh>
    <rPh sb="2" eb="3">
      <t>ユ</t>
    </rPh>
    <rPh sb="3" eb="4">
      <t>ミ</t>
    </rPh>
    <phoneticPr fontId="2"/>
  </si>
  <si>
    <t>白井正典</t>
    <phoneticPr fontId="2"/>
  </si>
  <si>
    <t>天野勝巳</t>
    <phoneticPr fontId="2"/>
  </si>
  <si>
    <t>山勢和幸</t>
    <rPh sb="0" eb="1">
      <t>ヤマ</t>
    </rPh>
    <rPh sb="1" eb="2">
      <t>イキオ</t>
    </rPh>
    <rPh sb="2" eb="3">
      <t>ワ</t>
    </rPh>
    <rPh sb="3" eb="4">
      <t>サチ</t>
    </rPh>
    <phoneticPr fontId="2"/>
  </si>
  <si>
    <t>川島弘美</t>
    <rPh sb="0" eb="2">
      <t>カワシマ</t>
    </rPh>
    <rPh sb="2" eb="4">
      <t>ヒロミ</t>
    </rPh>
    <phoneticPr fontId="2"/>
  </si>
  <si>
    <t>児玉京子</t>
    <rPh sb="0" eb="2">
      <t>コダマ</t>
    </rPh>
    <rPh sb="2" eb="4">
      <t>キョウコ</t>
    </rPh>
    <phoneticPr fontId="2"/>
  </si>
  <si>
    <t>佐伯　　　勇</t>
    <rPh sb="0" eb="2">
      <t>サエキ</t>
    </rPh>
    <rPh sb="5" eb="6">
      <t>イサム</t>
    </rPh>
    <phoneticPr fontId="2"/>
  </si>
  <si>
    <t>瀬川美恵子</t>
    <rPh sb="0" eb="2">
      <t>セガワ</t>
    </rPh>
    <rPh sb="2" eb="5">
      <t>ミエコ</t>
    </rPh>
    <phoneticPr fontId="2"/>
  </si>
  <si>
    <t>坂部啓子</t>
    <rPh sb="0" eb="2">
      <t>サカベ</t>
    </rPh>
    <rPh sb="2" eb="4">
      <t>ケイコ</t>
    </rPh>
    <phoneticPr fontId="2"/>
  </si>
  <si>
    <t>山本　　厳</t>
    <rPh sb="0" eb="2">
      <t>ヤマモト</t>
    </rPh>
    <rPh sb="4" eb="5">
      <t>ガン</t>
    </rPh>
    <phoneticPr fontId="2"/>
  </si>
  <si>
    <t>村上倭子</t>
    <rPh sb="0" eb="2">
      <t>ムラカミ</t>
    </rPh>
    <rPh sb="2" eb="3">
      <t>ワ</t>
    </rPh>
    <rPh sb="3" eb="4">
      <t>コ</t>
    </rPh>
    <phoneticPr fontId="2"/>
  </si>
  <si>
    <t>筒井洋三</t>
    <rPh sb="0" eb="2">
      <t>ツツイ</t>
    </rPh>
    <rPh sb="2" eb="4">
      <t>ヨウゾウ</t>
    </rPh>
    <phoneticPr fontId="2"/>
  </si>
  <si>
    <t>松本孝博</t>
    <phoneticPr fontId="2"/>
  </si>
  <si>
    <t>斎浦美智子</t>
    <phoneticPr fontId="2"/>
  </si>
  <si>
    <t>吉田正嗣</t>
    <rPh sb="0" eb="2">
      <t>ヨシダ</t>
    </rPh>
    <rPh sb="2" eb="3">
      <t>マサ</t>
    </rPh>
    <rPh sb="3" eb="4">
      <t>ツグ</t>
    </rPh>
    <phoneticPr fontId="2"/>
  </si>
  <si>
    <t>花野博子</t>
    <rPh sb="0" eb="2">
      <t>ハナノ</t>
    </rPh>
    <rPh sb="2" eb="4">
      <t>ヒロコ</t>
    </rPh>
    <phoneticPr fontId="2"/>
  </si>
  <si>
    <t>男子ダブルス120～140歳未満</t>
    <rPh sb="0" eb="2">
      <t>ダンシ</t>
    </rPh>
    <rPh sb="13" eb="14">
      <t>サイ</t>
    </rPh>
    <rPh sb="14" eb="16">
      <t>ミマン</t>
    </rPh>
    <phoneticPr fontId="2"/>
  </si>
  <si>
    <t>女子ダブルス120～140歳未満</t>
    <rPh sb="0" eb="2">
      <t>ジョシ</t>
    </rPh>
    <rPh sb="13" eb="14">
      <t>サイ</t>
    </rPh>
    <rPh sb="14" eb="16">
      <t>ミマン</t>
    </rPh>
    <phoneticPr fontId="2"/>
  </si>
  <si>
    <t>四宮　　暁</t>
    <rPh sb="0" eb="2">
      <t>シノミヤ</t>
    </rPh>
    <rPh sb="4" eb="5">
      <t>アカツキ</t>
    </rPh>
    <phoneticPr fontId="2"/>
  </si>
  <si>
    <t>金磯和美</t>
    <rPh sb="0" eb="1">
      <t>カネ</t>
    </rPh>
    <rPh sb="1" eb="2">
      <t>イソ</t>
    </rPh>
    <rPh sb="2" eb="4">
      <t>カズミ</t>
    </rPh>
    <phoneticPr fontId="2"/>
  </si>
  <si>
    <t>山科英数</t>
    <rPh sb="0" eb="2">
      <t>ヤマシナ</t>
    </rPh>
    <rPh sb="2" eb="4">
      <t>ヒデカズ</t>
    </rPh>
    <phoneticPr fontId="2"/>
  </si>
  <si>
    <t>松本邦昭</t>
    <rPh sb="0" eb="2">
      <t>マツモト</t>
    </rPh>
    <rPh sb="2" eb="4">
      <t>クニアキ</t>
    </rPh>
    <phoneticPr fontId="2"/>
  </si>
  <si>
    <t>混合ダブルス120～140歳未満</t>
    <rPh sb="0" eb="2">
      <t>コンゴウ</t>
    </rPh>
    <rPh sb="13" eb="14">
      <t>サイ</t>
    </rPh>
    <rPh sb="14" eb="16">
      <t>ミマン</t>
    </rPh>
    <phoneticPr fontId="2"/>
  </si>
  <si>
    <t>混合ダブルス130～140歳未満</t>
    <rPh sb="0" eb="2">
      <t>コンゴウ</t>
    </rPh>
    <rPh sb="13" eb="14">
      <t>サイ</t>
    </rPh>
    <rPh sb="14" eb="16">
      <t>ミマン</t>
    </rPh>
    <phoneticPr fontId="2"/>
  </si>
  <si>
    <t>川﨑孝伺</t>
    <rPh sb="0" eb="2">
      <t>カワサキ</t>
    </rPh>
    <rPh sb="2" eb="3">
      <t>タカシ</t>
    </rPh>
    <rPh sb="3" eb="4">
      <t>ウカガイ</t>
    </rPh>
    <phoneticPr fontId="2"/>
  </si>
  <si>
    <t>竹内　　卓</t>
    <rPh sb="0" eb="2">
      <t>タケウチ</t>
    </rPh>
    <rPh sb="4" eb="5">
      <t>タク</t>
    </rPh>
    <phoneticPr fontId="2"/>
  </si>
  <si>
    <t>國松愉美</t>
    <rPh sb="0" eb="1">
      <t>クニ</t>
    </rPh>
    <rPh sb="2" eb="3">
      <t>サトル</t>
    </rPh>
    <rPh sb="3" eb="4">
      <t>ビ</t>
    </rPh>
    <phoneticPr fontId="2"/>
  </si>
  <si>
    <t>矢部謙二</t>
    <rPh sb="0" eb="2">
      <t>ヤベ</t>
    </rPh>
    <rPh sb="2" eb="4">
      <t>ケンジ</t>
    </rPh>
    <phoneticPr fontId="2"/>
  </si>
  <si>
    <t>二階武一</t>
    <rPh sb="0" eb="2">
      <t>ニカイ</t>
    </rPh>
    <rPh sb="2" eb="4">
      <t>タケイチ</t>
    </rPh>
    <phoneticPr fontId="2"/>
  </si>
  <si>
    <t>松岡美知子</t>
    <rPh sb="0" eb="2">
      <t>マツオカ</t>
    </rPh>
    <rPh sb="2" eb="5">
      <t>ミチコ</t>
    </rPh>
    <phoneticPr fontId="2"/>
  </si>
  <si>
    <t>日浦孝治</t>
    <rPh sb="0" eb="2">
      <t>ヒウラ</t>
    </rPh>
    <rPh sb="2" eb="4">
      <t>タカハル</t>
    </rPh>
    <phoneticPr fontId="2"/>
  </si>
  <si>
    <t>山科英数</t>
    <rPh sb="0" eb="2">
      <t>ヤマシナ</t>
    </rPh>
    <rPh sb="2" eb="4">
      <t>エイスウ</t>
    </rPh>
    <phoneticPr fontId="2"/>
  </si>
  <si>
    <t>東　　龍太郎</t>
    <rPh sb="0" eb="1">
      <t>アズマ</t>
    </rPh>
    <rPh sb="3" eb="6">
      <t>リュウタロウ</t>
    </rPh>
    <phoneticPr fontId="2"/>
  </si>
  <si>
    <t>濵川永子</t>
    <rPh sb="0" eb="2">
      <t>ハマカワ</t>
    </rPh>
    <rPh sb="2" eb="3">
      <t>エイ</t>
    </rPh>
    <rPh sb="3" eb="4">
      <t>コ</t>
    </rPh>
    <phoneticPr fontId="2"/>
  </si>
  <si>
    <t>二階武一</t>
    <rPh sb="0" eb="2">
      <t>ニカイ</t>
    </rPh>
    <rPh sb="2" eb="3">
      <t>ブ</t>
    </rPh>
    <rPh sb="3" eb="4">
      <t>イチ</t>
    </rPh>
    <phoneticPr fontId="2"/>
  </si>
  <si>
    <t>小松計夫</t>
    <rPh sb="0" eb="2">
      <t>コマツ</t>
    </rPh>
    <rPh sb="2" eb="3">
      <t>ケイ</t>
    </rPh>
    <rPh sb="3" eb="4">
      <t>オ</t>
    </rPh>
    <phoneticPr fontId="2"/>
  </si>
  <si>
    <t>篠原敏雄</t>
    <rPh sb="0" eb="2">
      <t>シノハラ</t>
    </rPh>
    <rPh sb="2" eb="4">
      <t>トシオ</t>
    </rPh>
    <phoneticPr fontId="2"/>
  </si>
  <si>
    <t>安友節子</t>
    <rPh sb="0" eb="2">
      <t>ヤストモ</t>
    </rPh>
    <rPh sb="2" eb="4">
      <t>セツコ</t>
    </rPh>
    <phoneticPr fontId="2"/>
  </si>
  <si>
    <t>白井正典</t>
    <rPh sb="0" eb="2">
      <t>シライ</t>
    </rPh>
    <rPh sb="2" eb="4">
      <t>マサノリ</t>
    </rPh>
    <phoneticPr fontId="2"/>
  </si>
  <si>
    <t>小山泰代</t>
    <rPh sb="0" eb="2">
      <t>コヤマ</t>
    </rPh>
    <rPh sb="2" eb="4">
      <t>ヤスヨ</t>
    </rPh>
    <phoneticPr fontId="2"/>
  </si>
  <si>
    <t>岡本詳司</t>
    <rPh sb="0" eb="2">
      <t>オカモト</t>
    </rPh>
    <rPh sb="2" eb="4">
      <t>ショウジ</t>
    </rPh>
    <phoneticPr fontId="2"/>
  </si>
  <si>
    <t>鏡　　陽子</t>
    <rPh sb="0" eb="1">
      <t>カガミ</t>
    </rPh>
    <rPh sb="3" eb="5">
      <t>ヨウコ</t>
    </rPh>
    <phoneticPr fontId="2"/>
  </si>
  <si>
    <t>大津絵美子</t>
    <phoneticPr fontId="2"/>
  </si>
  <si>
    <t>藤村光子</t>
    <phoneticPr fontId="2"/>
  </si>
  <si>
    <t>山勢和幸</t>
    <rPh sb="0" eb="2">
      <t>ヤマセ</t>
    </rPh>
    <rPh sb="2" eb="3">
      <t>ワ</t>
    </rPh>
    <rPh sb="3" eb="4">
      <t>ユキ</t>
    </rPh>
    <phoneticPr fontId="2"/>
  </si>
  <si>
    <t>藤村光子</t>
    <phoneticPr fontId="2"/>
  </si>
  <si>
    <t>大杉尚也</t>
    <rPh sb="0" eb="2">
      <t>オオスギ</t>
    </rPh>
    <rPh sb="2" eb="3">
      <t>ナオ</t>
    </rPh>
    <rPh sb="3" eb="4">
      <t>ヤ</t>
    </rPh>
    <phoneticPr fontId="2"/>
  </si>
  <si>
    <t>掛水美佐子</t>
    <rPh sb="0" eb="2">
      <t>カケミズ</t>
    </rPh>
    <rPh sb="2" eb="5">
      <t>ミサコ</t>
    </rPh>
    <phoneticPr fontId="2"/>
  </si>
  <si>
    <t>村岡朋幸</t>
    <rPh sb="0" eb="2">
      <t>ムラオカ</t>
    </rPh>
    <rPh sb="2" eb="3">
      <t>トモ</t>
    </rPh>
    <rPh sb="3" eb="4">
      <t>サチ</t>
    </rPh>
    <phoneticPr fontId="2"/>
  </si>
  <si>
    <t>久米純子</t>
    <rPh sb="0" eb="2">
      <t>クメ</t>
    </rPh>
    <rPh sb="2" eb="4">
      <t>ジュンコ</t>
    </rPh>
    <phoneticPr fontId="2"/>
  </si>
  <si>
    <t>恒石敦子</t>
    <rPh sb="0" eb="2">
      <t>ツネイシ</t>
    </rPh>
    <rPh sb="2" eb="4">
      <t>アツコ</t>
    </rPh>
    <phoneticPr fontId="2"/>
  </si>
  <si>
    <t>川島弘美</t>
    <rPh sb="0" eb="4">
      <t>カワシマヒロミ</t>
    </rPh>
    <phoneticPr fontId="2"/>
  </si>
  <si>
    <t>男子ダブルス130歳以上</t>
    <rPh sb="0" eb="2">
      <t>ダンシ</t>
    </rPh>
    <rPh sb="9" eb="10">
      <t>サイ</t>
    </rPh>
    <rPh sb="10" eb="12">
      <t>イジョウ</t>
    </rPh>
    <phoneticPr fontId="2"/>
  </si>
  <si>
    <t>女子ダブルス130歳以上</t>
    <rPh sb="0" eb="2">
      <t>ジョシ</t>
    </rPh>
    <rPh sb="9" eb="10">
      <t>サイ</t>
    </rPh>
    <rPh sb="10" eb="12">
      <t>イジョウ</t>
    </rPh>
    <phoneticPr fontId="2"/>
  </si>
  <si>
    <t>花野美代子</t>
    <rPh sb="0" eb="2">
      <t>ハナノ</t>
    </rPh>
    <rPh sb="2" eb="5">
      <t>ミヨコ</t>
    </rPh>
    <phoneticPr fontId="2"/>
  </si>
  <si>
    <t>大西　　 　守</t>
    <rPh sb="0" eb="2">
      <t>オオニシ</t>
    </rPh>
    <rPh sb="6" eb="7">
      <t>マモル</t>
    </rPh>
    <phoneticPr fontId="2"/>
  </si>
  <si>
    <t>中山和英</t>
    <rPh sb="0" eb="2">
      <t>ナカヤマ</t>
    </rPh>
    <rPh sb="2" eb="4">
      <t>カズヒデ</t>
    </rPh>
    <phoneticPr fontId="2"/>
  </si>
  <si>
    <t>近藤由欣子</t>
    <rPh sb="0" eb="2">
      <t>コンドウ</t>
    </rPh>
    <rPh sb="2" eb="3">
      <t>ユ</t>
    </rPh>
    <rPh sb="3" eb="4">
      <t>キン</t>
    </rPh>
    <rPh sb="4" eb="5">
      <t>コ</t>
    </rPh>
    <phoneticPr fontId="2"/>
  </si>
  <si>
    <t>多田笑子</t>
    <rPh sb="0" eb="2">
      <t>タダ</t>
    </rPh>
    <rPh sb="2" eb="3">
      <t>ワラ</t>
    </rPh>
    <rPh sb="3" eb="4">
      <t>コ</t>
    </rPh>
    <phoneticPr fontId="2"/>
  </si>
  <si>
    <t>竹内　　　卓</t>
    <rPh sb="0" eb="2">
      <t>タケウチ</t>
    </rPh>
    <rPh sb="5" eb="6">
      <t>タク</t>
    </rPh>
    <phoneticPr fontId="2"/>
  </si>
  <si>
    <t>渡辺省三</t>
    <rPh sb="0" eb="2">
      <t>ワタナベ</t>
    </rPh>
    <rPh sb="2" eb="4">
      <t>ショウゾウ</t>
    </rPh>
    <phoneticPr fontId="2"/>
  </si>
  <si>
    <t>南　　冨在子</t>
    <rPh sb="0" eb="1">
      <t>ミナミ</t>
    </rPh>
    <rPh sb="3" eb="4">
      <t>トミ</t>
    </rPh>
    <rPh sb="4" eb="5">
      <t>ザイ</t>
    </rPh>
    <rPh sb="5" eb="6">
      <t>コ</t>
    </rPh>
    <phoneticPr fontId="2"/>
  </si>
  <si>
    <t>安部順子</t>
    <rPh sb="0" eb="2">
      <t>アベ</t>
    </rPh>
    <rPh sb="2" eb="4">
      <t>ジュンコ</t>
    </rPh>
    <phoneticPr fontId="2"/>
  </si>
  <si>
    <t>近藤由欣子</t>
    <phoneticPr fontId="2"/>
  </si>
  <si>
    <t>杉村義廣</t>
    <phoneticPr fontId="2"/>
  </si>
  <si>
    <t>中村一政</t>
    <rPh sb="0" eb="2">
      <t>ナカムラ</t>
    </rPh>
    <rPh sb="2" eb="3">
      <t>イチ</t>
    </rPh>
    <rPh sb="3" eb="4">
      <t>マサ</t>
    </rPh>
    <phoneticPr fontId="2"/>
  </si>
  <si>
    <t>佐伯　勇</t>
    <rPh sb="0" eb="2">
      <t>サエキ</t>
    </rPh>
    <rPh sb="3" eb="4">
      <t>イサム</t>
    </rPh>
    <phoneticPr fontId="2"/>
  </si>
  <si>
    <t>岩井正司</t>
    <rPh sb="0" eb="2">
      <t>イワイ</t>
    </rPh>
    <rPh sb="2" eb="4">
      <t>ショウジ</t>
    </rPh>
    <phoneticPr fontId="2"/>
  </si>
  <si>
    <t>橋田幸子</t>
    <rPh sb="0" eb="2">
      <t>ハシダ</t>
    </rPh>
    <rPh sb="2" eb="4">
      <t>ユキコ</t>
    </rPh>
    <phoneticPr fontId="2"/>
  </si>
  <si>
    <t>武田徳則</t>
    <rPh sb="0" eb="2">
      <t>タケダ</t>
    </rPh>
    <rPh sb="2" eb="3">
      <t>トク</t>
    </rPh>
    <rPh sb="3" eb="4">
      <t>ノリ</t>
    </rPh>
    <phoneticPr fontId="2"/>
  </si>
  <si>
    <t>藤原嗣生</t>
    <rPh sb="0" eb="2">
      <t>フジワラ</t>
    </rPh>
    <rPh sb="2" eb="3">
      <t>ツグ</t>
    </rPh>
    <rPh sb="3" eb="4">
      <t>セイ</t>
    </rPh>
    <phoneticPr fontId="2"/>
  </si>
  <si>
    <t>西川恵美</t>
    <rPh sb="0" eb="2">
      <t>ニシカワ</t>
    </rPh>
    <rPh sb="2" eb="3">
      <t>メグミ</t>
    </rPh>
    <rPh sb="3" eb="4">
      <t>ミ</t>
    </rPh>
    <phoneticPr fontId="2"/>
  </si>
  <si>
    <t>山本満弘</t>
    <rPh sb="0" eb="2">
      <t>ヤマモト</t>
    </rPh>
    <rPh sb="2" eb="3">
      <t>マン</t>
    </rPh>
    <rPh sb="3" eb="4">
      <t>ヒロ</t>
    </rPh>
    <phoneticPr fontId="2"/>
  </si>
  <si>
    <t>四宮　　　 曉</t>
    <rPh sb="0" eb="2">
      <t>シノミヤ</t>
    </rPh>
    <rPh sb="6" eb="7">
      <t>ギョウ</t>
    </rPh>
    <phoneticPr fontId="2"/>
  </si>
  <si>
    <t>武智真己子</t>
    <rPh sb="0" eb="2">
      <t>タケチ</t>
    </rPh>
    <rPh sb="2" eb="3">
      <t>マ</t>
    </rPh>
    <rPh sb="3" eb="4">
      <t>キ</t>
    </rPh>
    <rPh sb="4" eb="5">
      <t>コ</t>
    </rPh>
    <phoneticPr fontId="2"/>
  </si>
  <si>
    <t>冨士川　　勝</t>
    <rPh sb="0" eb="3">
      <t>フジカワ</t>
    </rPh>
    <rPh sb="5" eb="6">
      <t>マサル</t>
    </rPh>
    <phoneticPr fontId="2"/>
  </si>
  <si>
    <t>小田エリ子</t>
    <rPh sb="0" eb="2">
      <t>オダ</t>
    </rPh>
    <rPh sb="4" eb="5">
      <t>コ</t>
    </rPh>
    <phoneticPr fontId="2"/>
  </si>
  <si>
    <t>米本武文</t>
    <rPh sb="0" eb="2">
      <t>ヨネモト</t>
    </rPh>
    <rPh sb="2" eb="4">
      <t>タケフミ</t>
    </rPh>
    <phoneticPr fontId="2"/>
  </si>
  <si>
    <t>混合ダブルス130歳以上</t>
    <rPh sb="0" eb="2">
      <t>コンゴウ</t>
    </rPh>
    <rPh sb="9" eb="10">
      <t>サイ</t>
    </rPh>
    <rPh sb="10" eb="12">
      <t>イジョウ</t>
    </rPh>
    <phoneticPr fontId="2"/>
  </si>
  <si>
    <t>山本　　　 巌</t>
    <rPh sb="0" eb="2">
      <t>ヤマモト</t>
    </rPh>
    <rPh sb="6" eb="7">
      <t>イワオ</t>
    </rPh>
    <phoneticPr fontId="2"/>
  </si>
  <si>
    <t>竹内　　　 卓</t>
    <rPh sb="0" eb="2">
      <t>タケウチ</t>
    </rPh>
    <rPh sb="6" eb="7">
      <t>タク</t>
    </rPh>
    <phoneticPr fontId="2"/>
  </si>
  <si>
    <t>國松愉美</t>
    <rPh sb="0" eb="2">
      <t>クニマツ</t>
    </rPh>
    <rPh sb="2" eb="3">
      <t>サトル</t>
    </rPh>
    <rPh sb="3" eb="4">
      <t>ビ</t>
    </rPh>
    <phoneticPr fontId="2"/>
  </si>
  <si>
    <t>溝渕三津子</t>
    <rPh sb="0" eb="2">
      <t>ミゾブチ</t>
    </rPh>
    <rPh sb="2" eb="5">
      <t>ミツコ</t>
    </rPh>
    <phoneticPr fontId="2"/>
  </si>
  <si>
    <t>高野悦子</t>
    <rPh sb="0" eb="2">
      <t>タカノ</t>
    </rPh>
    <rPh sb="2" eb="4">
      <t>エツコ</t>
    </rPh>
    <phoneticPr fontId="2"/>
  </si>
  <si>
    <t>住田瑞子</t>
    <rPh sb="0" eb="2">
      <t>スミダ</t>
    </rPh>
    <rPh sb="2" eb="4">
      <t>ミズコ</t>
    </rPh>
    <phoneticPr fontId="2"/>
  </si>
  <si>
    <t>白井正典</t>
    <phoneticPr fontId="2"/>
  </si>
  <si>
    <t>横山喜久雄</t>
    <phoneticPr fontId="2"/>
  </si>
  <si>
    <t>別役晴延</t>
    <phoneticPr fontId="2"/>
  </si>
  <si>
    <t>井上秀司</t>
    <phoneticPr fontId="2"/>
  </si>
  <si>
    <t>渡部敦子</t>
    <phoneticPr fontId="2"/>
  </si>
  <si>
    <t>橋田幸子</t>
    <phoneticPr fontId="2"/>
  </si>
  <si>
    <t>白石静子</t>
    <phoneticPr fontId="2"/>
  </si>
  <si>
    <t>弘光利彦</t>
    <rPh sb="0" eb="2">
      <t>ヒロミツ</t>
    </rPh>
    <rPh sb="2" eb="4">
      <t>トシヒコ</t>
    </rPh>
    <phoneticPr fontId="2"/>
  </si>
  <si>
    <t>横山喜久雄</t>
    <phoneticPr fontId="2"/>
  </si>
  <si>
    <t>三原啓司　</t>
    <rPh sb="0" eb="2">
      <t>ミハラ</t>
    </rPh>
    <rPh sb="2" eb="4">
      <t>ケイジ</t>
    </rPh>
    <phoneticPr fontId="2"/>
  </si>
  <si>
    <t>濵川永子</t>
    <rPh sb="0" eb="1">
      <t>ハマ</t>
    </rPh>
    <rPh sb="1" eb="2">
      <t>ガワ</t>
    </rPh>
    <rPh sb="2" eb="4">
      <t>エイコ</t>
    </rPh>
    <phoneticPr fontId="2"/>
  </si>
  <si>
    <t>大津絵美子</t>
    <phoneticPr fontId="2"/>
  </si>
  <si>
    <t>大西順子</t>
    <rPh sb="0" eb="2">
      <t>オオニシ</t>
    </rPh>
    <rPh sb="2" eb="4">
      <t>ジュンコ</t>
    </rPh>
    <phoneticPr fontId="2"/>
  </si>
  <si>
    <t>斎浦美智子</t>
  </si>
  <si>
    <t>渡部敦子</t>
    <phoneticPr fontId="2"/>
  </si>
  <si>
    <t>山崎良一</t>
    <rPh sb="0" eb="2">
      <t>ヤマザキ</t>
    </rPh>
    <rPh sb="2" eb="4">
      <t>リョウイチ</t>
    </rPh>
    <phoneticPr fontId="2"/>
  </si>
  <si>
    <t>佐々木久美子</t>
    <rPh sb="0" eb="3">
      <t>ササキ</t>
    </rPh>
    <rPh sb="3" eb="6">
      <t>クミコ</t>
    </rPh>
    <phoneticPr fontId="2"/>
  </si>
  <si>
    <t>泉　会</t>
    <rPh sb="0" eb="1">
      <t>イズミ</t>
    </rPh>
    <rPh sb="2" eb="3">
      <t>カイ</t>
    </rPh>
    <phoneticPr fontId="2"/>
  </si>
  <si>
    <t>個　人</t>
    <rPh sb="0" eb="1">
      <t>コ</t>
    </rPh>
    <rPh sb="2" eb="3">
      <t>ヒト</t>
    </rPh>
    <phoneticPr fontId="2"/>
  </si>
  <si>
    <t>（</t>
  </si>
  <si>
    <t>）</t>
  </si>
  <si>
    <t>栄光のあと　（その2）</t>
    <rPh sb="0" eb="2">
      <t>エイコウ</t>
    </rPh>
    <phoneticPr fontId="2"/>
  </si>
  <si>
    <t>栄光のあと　（その1）</t>
    <rPh sb="0" eb="2">
      <t>エイコウ</t>
    </rPh>
    <phoneticPr fontId="2"/>
  </si>
  <si>
    <t>男女混成団体戦（一般の部）</t>
    <rPh sb="0" eb="2">
      <t>ダンジョ</t>
    </rPh>
    <rPh sb="2" eb="4">
      <t>コンセイ</t>
    </rPh>
    <rPh sb="4" eb="7">
      <t>ダンタイセン</t>
    </rPh>
    <rPh sb="8" eb="10">
      <t>イッパン</t>
    </rPh>
    <rPh sb="11" eb="12">
      <t>ブ</t>
    </rPh>
    <phoneticPr fontId="2"/>
  </si>
  <si>
    <t>男女混成団体戦（シニアの部）</t>
    <rPh sb="0" eb="2">
      <t>ダンジョ</t>
    </rPh>
    <rPh sb="2" eb="4">
      <t>コンセイ</t>
    </rPh>
    <rPh sb="4" eb="7">
      <t>ダンタイセン</t>
    </rPh>
    <rPh sb="12" eb="13">
      <t>ブ</t>
    </rPh>
    <phoneticPr fontId="2"/>
  </si>
  <si>
    <t>男女混成団体戦（ロイヤルシニアの部）</t>
    <rPh sb="0" eb="2">
      <t>ダンジョ</t>
    </rPh>
    <rPh sb="2" eb="4">
      <t>コンセイ</t>
    </rPh>
    <rPh sb="4" eb="7">
      <t>ダンタイセン</t>
    </rPh>
    <rPh sb="16" eb="17">
      <t>ブ</t>
    </rPh>
    <phoneticPr fontId="2"/>
  </si>
  <si>
    <t>チーム名</t>
    <rPh sb="3" eb="4">
      <t>メイ</t>
    </rPh>
    <phoneticPr fontId="2"/>
  </si>
  <si>
    <t>県名</t>
    <rPh sb="0" eb="1">
      <t>ケン</t>
    </rPh>
    <rPh sb="1" eb="2">
      <t>メイ</t>
    </rPh>
    <phoneticPr fontId="2"/>
  </si>
  <si>
    <t>女子
Ｄ</t>
    <rPh sb="0" eb="2">
      <t>ジョシ</t>
    </rPh>
    <phoneticPr fontId="2"/>
  </si>
  <si>
    <t>男子
Ｄ</t>
    <rPh sb="0" eb="2">
      <t>ダンシ</t>
    </rPh>
    <phoneticPr fontId="2"/>
  </si>
  <si>
    <t>女子
Ｓ</t>
    <rPh sb="0" eb="2">
      <t>ジョシ</t>
    </rPh>
    <phoneticPr fontId="2"/>
  </si>
  <si>
    <t>男子
Ｓ</t>
    <rPh sb="0" eb="2">
      <t>ダンシ</t>
    </rPh>
    <phoneticPr fontId="2"/>
  </si>
  <si>
    <t>混合
Ｄ</t>
    <rPh sb="0" eb="2">
      <t>コンゴウ</t>
    </rPh>
    <phoneticPr fontId="2"/>
  </si>
  <si>
    <t>－</t>
    <phoneticPr fontId="2"/>
  </si>
  <si>
    <t>〔１位トーナメント〕決勝</t>
    <phoneticPr fontId="2"/>
  </si>
  <si>
    <t>男女混成団体ロイヤルシニアの部(70歳以上)</t>
    <phoneticPr fontId="2"/>
  </si>
  <si>
    <t>男女混成団体シニアの部(60歳以上)</t>
    <phoneticPr fontId="2"/>
  </si>
  <si>
    <t>灰田</t>
    <rPh sb="0" eb="2">
      <t>ハイダ</t>
    </rPh>
    <phoneticPr fontId="2"/>
  </si>
  <si>
    <t>渡辺</t>
    <rPh sb="0" eb="2">
      <t>ワタナベ</t>
    </rPh>
    <phoneticPr fontId="2"/>
  </si>
  <si>
    <t>佐伯</t>
    <rPh sb="0" eb="2">
      <t>サエキ</t>
    </rPh>
    <phoneticPr fontId="2"/>
  </si>
  <si>
    <t>ＦＣ江陽</t>
    <rPh sb="2" eb="3">
      <t>コウ</t>
    </rPh>
    <rPh sb="3" eb="4">
      <t>ヨウ</t>
    </rPh>
    <phoneticPr fontId="2"/>
  </si>
  <si>
    <t>あたご</t>
    <phoneticPr fontId="2"/>
  </si>
  <si>
    <t>混合ダブルス &lt;120歳未満&gt;</t>
    <phoneticPr fontId="2"/>
  </si>
  <si>
    <t>混合ダブルス&lt;120歳以上&gt;</t>
    <phoneticPr fontId="2"/>
  </si>
  <si>
    <t>混合ダブルス&lt;130歳以上&gt;</t>
    <phoneticPr fontId="2"/>
  </si>
  <si>
    <t>混合ダブルス&lt;140歳以上&gt;</t>
    <phoneticPr fontId="2"/>
  </si>
  <si>
    <t>混合ダブルス&lt;150歳以上&gt;</t>
    <phoneticPr fontId="2"/>
  </si>
  <si>
    <t>男子シングルス&lt;50歳以上&gt;</t>
    <phoneticPr fontId="2"/>
  </si>
  <si>
    <t>男子シングルス&lt;60歳以上&gt;</t>
    <phoneticPr fontId="2"/>
  </si>
  <si>
    <t>男子シングルス&lt;65歳以上&gt;</t>
    <phoneticPr fontId="2"/>
  </si>
  <si>
    <t>男子シングルス&lt;70歳以上&gt;</t>
    <phoneticPr fontId="2"/>
  </si>
  <si>
    <t>男子シングルス&lt;75歳以上&gt;</t>
    <phoneticPr fontId="2"/>
  </si>
  <si>
    <t>女子シングルス&lt;50歳以上&gt;</t>
  </si>
  <si>
    <t>女子シングルス&lt;60歳以上&gt;</t>
  </si>
  <si>
    <t>女子シングルス&lt;65歳以上&gt;</t>
  </si>
  <si>
    <t>女子シングルス&lt;70歳以上&gt;</t>
  </si>
  <si>
    <t>女子シングルス&lt;75歳以上&gt;</t>
  </si>
  <si>
    <t>男子ダブルス &lt;120歳未満&gt;</t>
  </si>
  <si>
    <t>男子ダブルス&lt;120歳以上&gt;</t>
  </si>
  <si>
    <t>男子ダブルス&lt;130歳以上&gt;</t>
  </si>
  <si>
    <t>男子ダブルス&lt;140歳以上&gt;</t>
  </si>
  <si>
    <t>女子ダブルス &lt;120歳未満&gt;</t>
  </si>
  <si>
    <t>女子ダブルス&lt;120歳以上&gt;</t>
  </si>
  <si>
    <t>女子ダブルス&lt;130歳以上&gt;</t>
  </si>
  <si>
    <t>女子ダブルス&lt;140歳以上&gt;</t>
  </si>
  <si>
    <t>ゴールドジム新居浜</t>
  </si>
  <si>
    <t>ゴールドジム新居浜</t>
    <rPh sb="6" eb="9">
      <t>ニイハマ</t>
    </rPh>
    <phoneticPr fontId="2"/>
  </si>
  <si>
    <t>ゴールドジム新居浜</t>
    <phoneticPr fontId="2"/>
  </si>
  <si>
    <t>ヴィスポことひら</t>
  </si>
  <si>
    <t>6　混合ダブルス&lt;130歳以上&gt;　⑶</t>
    <rPh sb="2" eb="4">
      <t>コンゴウ</t>
    </rPh>
    <rPh sb="12" eb="13">
      <t>サイ</t>
    </rPh>
    <rPh sb="13" eb="15">
      <t>イジョウ</t>
    </rPh>
    <phoneticPr fontId="2"/>
  </si>
  <si>
    <t>26　女子ダブルス&lt;140歳以上&gt;　⑵</t>
    <rPh sb="3" eb="5">
      <t>ジョシ</t>
    </rPh>
    <rPh sb="13" eb="14">
      <t>サイ</t>
    </rPh>
    <rPh sb="14" eb="16">
      <t>イジョウ</t>
    </rPh>
    <phoneticPr fontId="2"/>
  </si>
  <si>
    <t>26　女子ダブルス&lt;140歳以上&gt;  ⑴</t>
    <rPh sb="3" eb="5">
      <t>ジョシ</t>
    </rPh>
    <rPh sb="13" eb="14">
      <t>サイ</t>
    </rPh>
    <rPh sb="14" eb="16">
      <t>イジョウ</t>
    </rPh>
    <phoneticPr fontId="2"/>
  </si>
  <si>
    <t>25　女子ダブルス&lt;130歳以上&gt;  ⑴　</t>
    <rPh sb="3" eb="5">
      <t>ジョシ</t>
    </rPh>
    <rPh sb="13" eb="14">
      <t>サイ</t>
    </rPh>
    <rPh sb="14" eb="16">
      <t>イジョウ</t>
    </rPh>
    <phoneticPr fontId="2"/>
  </si>
  <si>
    <t>25　女子ダブルス&lt;130歳以上&gt;  ⑵　</t>
    <rPh sb="3" eb="5">
      <t>ジョシ</t>
    </rPh>
    <rPh sb="13" eb="14">
      <t>サイ</t>
    </rPh>
    <rPh sb="14" eb="16">
      <t>イジョウ</t>
    </rPh>
    <phoneticPr fontId="2"/>
  </si>
  <si>
    <t>24　女子ダブルス&lt;120歳以上&gt;　⑵</t>
    <rPh sb="3" eb="5">
      <t>ジョシ</t>
    </rPh>
    <rPh sb="13" eb="14">
      <t>サイ</t>
    </rPh>
    <rPh sb="14" eb="16">
      <t>イジョウ</t>
    </rPh>
    <phoneticPr fontId="2"/>
  </si>
  <si>
    <t>23　女子ダブルス &lt;120歳未満&gt;  ⑴</t>
    <rPh sb="3" eb="5">
      <t>ジョシ</t>
    </rPh>
    <rPh sb="14" eb="15">
      <t>サイ</t>
    </rPh>
    <rPh sb="15" eb="17">
      <t>ミマン</t>
    </rPh>
    <phoneticPr fontId="2"/>
  </si>
  <si>
    <t>23　女子ダブルス &lt;120歳未満&gt;　⑵</t>
    <rPh sb="3" eb="5">
      <t>ジョシ</t>
    </rPh>
    <rPh sb="14" eb="15">
      <t>サイ</t>
    </rPh>
    <rPh sb="15" eb="17">
      <t>ミマン</t>
    </rPh>
    <phoneticPr fontId="2"/>
  </si>
  <si>
    <t>22　男子ダブルス&lt;140歳以上&gt;  ⑴</t>
    <rPh sb="3" eb="5">
      <t>ダンシ</t>
    </rPh>
    <rPh sb="13" eb="14">
      <t>サイ</t>
    </rPh>
    <rPh sb="14" eb="16">
      <t>イジョウ</t>
    </rPh>
    <phoneticPr fontId="2"/>
  </si>
  <si>
    <t>22　男子ダブルス&lt;140歳以上&gt;  ⑵</t>
    <rPh sb="3" eb="5">
      <t>ダンシ</t>
    </rPh>
    <rPh sb="13" eb="14">
      <t>サイ</t>
    </rPh>
    <rPh sb="14" eb="16">
      <t>イジョウ</t>
    </rPh>
    <phoneticPr fontId="2"/>
  </si>
  <si>
    <t>21　男子ダブルス&lt;130歳以上&gt;  ⑴</t>
    <rPh sb="3" eb="5">
      <t>ダンシ</t>
    </rPh>
    <rPh sb="13" eb="14">
      <t>サイ</t>
    </rPh>
    <rPh sb="14" eb="16">
      <t>イジョウ</t>
    </rPh>
    <phoneticPr fontId="2"/>
  </si>
  <si>
    <t>21　男子ダブルス&lt;130歳以上&gt;  ⑵</t>
    <rPh sb="3" eb="5">
      <t>ダンシ</t>
    </rPh>
    <rPh sb="13" eb="14">
      <t>サイ</t>
    </rPh>
    <rPh sb="14" eb="16">
      <t>イジョウ</t>
    </rPh>
    <phoneticPr fontId="2"/>
  </si>
  <si>
    <t>20　男子ダブルス&lt;120歳以上&gt;  ⑴</t>
    <rPh sb="3" eb="5">
      <t>ダンシ</t>
    </rPh>
    <rPh sb="13" eb="14">
      <t>サイ</t>
    </rPh>
    <rPh sb="14" eb="16">
      <t>イジョウ</t>
    </rPh>
    <phoneticPr fontId="2"/>
  </si>
  <si>
    <t>20　男子ダブルス&lt;120歳以上&gt;  ⑵</t>
    <rPh sb="3" eb="5">
      <t>ダンシ</t>
    </rPh>
    <rPh sb="13" eb="14">
      <t>サイ</t>
    </rPh>
    <rPh sb="14" eb="16">
      <t>イジョウ</t>
    </rPh>
    <phoneticPr fontId="2"/>
  </si>
  <si>
    <t>18　女子シングルス&lt;75歳以上&gt;  ⑴</t>
    <rPh sb="3" eb="5">
      <t>ジョシ</t>
    </rPh>
    <rPh sb="13" eb="14">
      <t>サイ</t>
    </rPh>
    <rPh sb="14" eb="16">
      <t>イジョウ</t>
    </rPh>
    <phoneticPr fontId="2"/>
  </si>
  <si>
    <t>18　女子シングルス&lt;75歳以上&gt;  ⑵</t>
    <rPh sb="3" eb="5">
      <t>ジョシ</t>
    </rPh>
    <rPh sb="13" eb="14">
      <t>サイ</t>
    </rPh>
    <rPh sb="14" eb="16">
      <t>イジョウ</t>
    </rPh>
    <phoneticPr fontId="2"/>
  </si>
  <si>
    <t>17　女子シングルス&lt;70歳以上&gt;  ⑵</t>
    <rPh sb="3" eb="5">
      <t>ジョシ</t>
    </rPh>
    <rPh sb="13" eb="14">
      <t>サイ</t>
    </rPh>
    <rPh sb="14" eb="16">
      <t>イジョウ</t>
    </rPh>
    <phoneticPr fontId="2"/>
  </si>
  <si>
    <t>17　女子シングルス&lt;70歳以上&gt;  ⑴</t>
    <rPh sb="3" eb="5">
      <t>ジョシ</t>
    </rPh>
    <rPh sb="13" eb="14">
      <t>サイ</t>
    </rPh>
    <rPh sb="14" eb="16">
      <t>イジョウ</t>
    </rPh>
    <phoneticPr fontId="2"/>
  </si>
  <si>
    <t>13　男子シングルス&lt;75歳以上&gt;  ⑴</t>
    <rPh sb="3" eb="5">
      <t>ダンシ</t>
    </rPh>
    <rPh sb="13" eb="14">
      <t>サイ</t>
    </rPh>
    <rPh sb="14" eb="16">
      <t>イジョウ</t>
    </rPh>
    <phoneticPr fontId="2"/>
  </si>
  <si>
    <t>13　男子シングルス&lt;75歳以上&gt;  ⑵</t>
    <rPh sb="3" eb="5">
      <t>ダンシ</t>
    </rPh>
    <rPh sb="13" eb="14">
      <t>サイ</t>
    </rPh>
    <rPh sb="14" eb="16">
      <t>イジョウ</t>
    </rPh>
    <phoneticPr fontId="2"/>
  </si>
  <si>
    <t>渡部</t>
    <rPh sb="0" eb="2">
      <t>ワタナベ</t>
    </rPh>
    <phoneticPr fontId="2"/>
  </si>
  <si>
    <t>W</t>
    <phoneticPr fontId="2"/>
  </si>
  <si>
    <t>W/O</t>
    <phoneticPr fontId="2"/>
  </si>
  <si>
    <t>L</t>
    <phoneticPr fontId="2"/>
  </si>
  <si>
    <t>○</t>
    <phoneticPr fontId="2"/>
  </si>
  <si>
    <t>×</t>
  </si>
  <si>
    <t>L</t>
  </si>
  <si>
    <t>―</t>
  </si>
  <si>
    <t>W/O</t>
  </si>
  <si>
    <t>○</t>
  </si>
  <si>
    <t>W</t>
  </si>
  <si>
    <t>(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</si>
</sst>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Century"/>
      <family val="1"/>
    </font>
    <font>
      <sz val="12"/>
      <name val="Century"/>
      <family val="1"/>
    </font>
    <font>
      <sz val="18"/>
      <name val="ＭＳ Ｐ明朝"/>
      <family val="1"/>
      <charset val="128"/>
    </font>
    <font>
      <sz val="18"/>
      <name val="Century"/>
      <family val="1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Century"/>
      <family val="1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0"/>
      <name val="Arial"/>
      <family val="2"/>
    </font>
    <font>
      <sz val="14"/>
      <name val="ＭＳ Ｐゴシック"/>
      <family val="3"/>
      <charset val="128"/>
    </font>
    <font>
      <sz val="12"/>
      <name val="Bookman Old Style"/>
      <family val="1"/>
    </font>
    <font>
      <sz val="20"/>
      <name val="ＭＳ Ｐゴシック"/>
      <family val="3"/>
      <charset val="128"/>
    </font>
    <font>
      <sz val="16"/>
      <name val="Century"/>
      <family val="1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8" borderId="86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" fillId="3" borderId="87" applyNumberFormat="0" applyFont="0" applyAlignment="0" applyProtection="0">
      <alignment vertical="center"/>
    </xf>
    <xf numFmtId="0" fontId="33" fillId="0" borderId="88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8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0" applyNumberFormat="0" applyFill="0" applyAlignment="0" applyProtection="0">
      <alignment vertical="center"/>
    </xf>
    <xf numFmtId="0" fontId="38" fillId="0" borderId="91" applyNumberFormat="0" applyFill="0" applyAlignment="0" applyProtection="0">
      <alignment vertical="center"/>
    </xf>
    <xf numFmtId="0" fontId="39" fillId="0" borderId="9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3" applyNumberFormat="0" applyFill="0" applyAlignment="0" applyProtection="0">
      <alignment vertical="center"/>
    </xf>
    <xf numFmtId="0" fontId="41" fillId="31" borderId="9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" borderId="89" applyNumberFormat="0" applyAlignment="0" applyProtection="0">
      <alignment vertical="center"/>
    </xf>
    <xf numFmtId="0" fontId="28" fillId="0" borderId="0">
      <alignment vertical="center"/>
    </xf>
    <xf numFmtId="0" fontId="44" fillId="32" borderId="0" applyNumberFormat="0" applyBorder="0" applyAlignment="0" applyProtection="0">
      <alignment vertical="center"/>
    </xf>
  </cellStyleXfs>
  <cellXfs count="66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14" fillId="0" borderId="3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3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distributed" vertical="center" shrinkToFit="1"/>
    </xf>
    <xf numFmtId="0" fontId="22" fillId="0" borderId="0" xfId="0" applyFont="1" applyFill="1" applyAlignment="1">
      <alignment horizontal="distributed" vertical="center" shrinkToFit="1"/>
    </xf>
    <xf numFmtId="0" fontId="24" fillId="0" borderId="0" xfId="0" applyFont="1" applyFill="1" applyAlignment="1">
      <alignment vertical="center" shrinkToFit="1"/>
    </xf>
    <xf numFmtId="0" fontId="24" fillId="0" borderId="4" xfId="0" applyFont="1" applyFill="1" applyBorder="1" applyAlignment="1">
      <alignment horizontal="distributed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7" fillId="0" borderId="8" xfId="0" applyFont="1" applyBorder="1" applyAlignment="1">
      <alignment horizontal="right" vertical="center" shrinkToFit="1"/>
    </xf>
    <xf numFmtId="0" fontId="27" fillId="0" borderId="9" xfId="0" applyFont="1" applyBorder="1" applyAlignment="1">
      <alignment horizontal="left" vertical="center" shrinkToFit="1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8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56" fontId="21" fillId="0" borderId="10" xfId="0" applyNumberFormat="1" applyFont="1" applyBorder="1" applyAlignment="1">
      <alignment horizontal="center" vertical="center" shrinkToFit="1"/>
    </xf>
    <xf numFmtId="56" fontId="21" fillId="0" borderId="6" xfId="0" applyNumberFormat="1" applyFont="1" applyBorder="1" applyAlignment="1">
      <alignment horizontal="center" vertical="center" shrinkToFit="1"/>
    </xf>
    <xf numFmtId="56" fontId="21" fillId="0" borderId="13" xfId="0" applyNumberFormat="1" applyFont="1" applyBorder="1" applyAlignment="1">
      <alignment horizontal="center" vertical="center" shrinkToFit="1"/>
    </xf>
    <xf numFmtId="56" fontId="21" fillId="0" borderId="7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2" fillId="34" borderId="4" xfId="0" applyFont="1" applyFill="1" applyBorder="1" applyAlignment="1">
      <alignment vertical="center" shrinkToFit="1"/>
    </xf>
    <xf numFmtId="0" fontId="12" fillId="34" borderId="16" xfId="0" applyFont="1" applyFill="1" applyBorder="1" applyAlignment="1">
      <alignment vertical="center" shrinkToFit="1"/>
    </xf>
    <xf numFmtId="0" fontId="12" fillId="34" borderId="18" xfId="0" applyFont="1" applyFill="1" applyBorder="1" applyAlignment="1">
      <alignment vertical="center" shrinkToFit="1"/>
    </xf>
    <xf numFmtId="0" fontId="5" fillId="34" borderId="2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vertical="center" shrinkToFit="1"/>
    </xf>
    <xf numFmtId="0" fontId="12" fillId="34" borderId="14" xfId="0" applyFont="1" applyFill="1" applyBorder="1" applyAlignment="1">
      <alignment vertical="center" shrinkToFit="1"/>
    </xf>
    <xf numFmtId="0" fontId="12" fillId="34" borderId="22" xfId="0" applyFont="1" applyFill="1" applyBorder="1" applyAlignment="1">
      <alignment vertical="center" shrinkToFit="1"/>
    </xf>
    <xf numFmtId="0" fontId="12" fillId="34" borderId="21" xfId="0" applyFont="1" applyFill="1" applyBorder="1" applyAlignment="1">
      <alignment vertical="center" shrinkToFit="1"/>
    </xf>
    <xf numFmtId="0" fontId="12" fillId="34" borderId="13" xfId="0" applyFont="1" applyFill="1" applyBorder="1" applyAlignment="1">
      <alignment vertical="center" shrinkToFit="1"/>
    </xf>
    <xf numFmtId="0" fontId="12" fillId="34" borderId="0" xfId="0" applyFont="1" applyFill="1" applyBorder="1" applyAlignment="1">
      <alignment vertical="center" shrinkToFit="1"/>
    </xf>
    <xf numFmtId="0" fontId="12" fillId="34" borderId="23" xfId="0" applyFont="1" applyFill="1" applyBorder="1" applyAlignment="1">
      <alignment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34" borderId="2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1" fillId="0" borderId="102" xfId="0" applyFont="1" applyBorder="1" applyAlignment="1">
      <alignment vertical="center" shrinkToFit="1"/>
    </xf>
    <xf numFmtId="0" fontId="21" fillId="0" borderId="101" xfId="0" applyFont="1" applyBorder="1" applyAlignment="1">
      <alignment vertical="center" shrinkToFit="1"/>
    </xf>
    <xf numFmtId="0" fontId="21" fillId="0" borderId="100" xfId="0" applyFont="1" applyBorder="1" applyAlignment="1">
      <alignment vertical="center" shrinkToFit="1"/>
    </xf>
    <xf numFmtId="0" fontId="21" fillId="0" borderId="103" xfId="0" applyFont="1" applyBorder="1" applyAlignment="1">
      <alignment vertical="center" shrinkToFit="1"/>
    </xf>
    <xf numFmtId="0" fontId="21" fillId="0" borderId="104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1" fillId="0" borderId="107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21" fillId="0" borderId="108" xfId="0" applyFont="1" applyBorder="1" applyAlignment="1">
      <alignment vertical="center" shrinkToFit="1"/>
    </xf>
    <xf numFmtId="0" fontId="21" fillId="0" borderId="106" xfId="0" applyFont="1" applyBorder="1" applyAlignment="1">
      <alignment vertical="center" shrinkToFit="1"/>
    </xf>
    <xf numFmtId="0" fontId="21" fillId="0" borderId="109" xfId="0" applyFont="1" applyBorder="1" applyAlignment="1">
      <alignment vertical="center" shrinkToFit="1"/>
    </xf>
    <xf numFmtId="0" fontId="21" fillId="0" borderId="99" xfId="0" applyFont="1" applyBorder="1" applyAlignment="1">
      <alignment vertical="center" shrinkToFit="1"/>
    </xf>
    <xf numFmtId="0" fontId="21" fillId="0" borderId="104" xfId="0" applyFont="1" applyBorder="1" applyAlignment="1">
      <alignment vertical="center" shrinkToFit="1"/>
    </xf>
    <xf numFmtId="0" fontId="21" fillId="0" borderId="105" xfId="0" applyFont="1" applyBorder="1" applyAlignment="1">
      <alignment vertical="center" shrinkToFit="1"/>
    </xf>
    <xf numFmtId="0" fontId="21" fillId="0" borderId="100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1" fillId="0" borderId="101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5" fillId="0" borderId="100" xfId="0" applyFont="1" applyBorder="1" applyAlignment="1">
      <alignment vertical="center" shrinkToFit="1"/>
    </xf>
    <xf numFmtId="0" fontId="21" fillId="0" borderId="109" xfId="0" applyFont="1" applyBorder="1" applyAlignment="1">
      <alignment horizontal="center" vertical="center" shrinkToFit="1"/>
    </xf>
    <xf numFmtId="0" fontId="21" fillId="0" borderId="112" xfId="0" applyFont="1" applyBorder="1" applyAlignment="1">
      <alignment vertical="center" shrinkToFit="1"/>
    </xf>
    <xf numFmtId="0" fontId="21" fillId="0" borderId="108" xfId="0" applyFont="1" applyBorder="1" applyAlignment="1">
      <alignment horizontal="center" vertical="center" shrinkToFit="1"/>
    </xf>
    <xf numFmtId="0" fontId="21" fillId="0" borderId="113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vertical="center" shrinkToFit="1"/>
    </xf>
    <xf numFmtId="0" fontId="7" fillId="0" borderId="100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21" fillId="0" borderId="106" xfId="0" applyFont="1" applyBorder="1" applyAlignment="1">
      <alignment horizontal="center" vertical="center" shrinkToFit="1"/>
    </xf>
    <xf numFmtId="0" fontId="21" fillId="0" borderId="115" xfId="0" applyFont="1" applyBorder="1" applyAlignment="1">
      <alignment horizontal="center" vertical="center" shrinkToFit="1"/>
    </xf>
    <xf numFmtId="0" fontId="21" fillId="0" borderId="116" xfId="0" applyFont="1" applyBorder="1" applyAlignment="1">
      <alignment vertical="center" shrinkToFit="1"/>
    </xf>
    <xf numFmtId="0" fontId="21" fillId="0" borderId="111" xfId="0" applyFont="1" applyBorder="1" applyAlignment="1">
      <alignment horizontal="center" vertical="center" shrinkToFit="1"/>
    </xf>
    <xf numFmtId="0" fontId="21" fillId="0" borderId="113" xfId="0" applyFont="1" applyBorder="1" applyAlignment="1">
      <alignment vertical="center" shrinkToFit="1"/>
    </xf>
    <xf numFmtId="0" fontId="21" fillId="0" borderId="116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2" fillId="34" borderId="15" xfId="0" applyFont="1" applyFill="1" applyBorder="1" applyAlignment="1">
      <alignment vertical="center" shrinkToFit="1"/>
    </xf>
    <xf numFmtId="0" fontId="12" fillId="34" borderId="19" xfId="0" applyFont="1" applyFill="1" applyBorder="1" applyAlignment="1">
      <alignment vertical="center" shrinkToFit="1"/>
    </xf>
    <xf numFmtId="0" fontId="5" fillId="34" borderId="3" xfId="0" applyFont="1" applyFill="1" applyBorder="1" applyAlignment="1">
      <alignment horizontal="center" vertical="center" shrinkToFit="1"/>
    </xf>
    <xf numFmtId="0" fontId="21" fillId="0" borderId="117" xfId="0" applyFont="1" applyBorder="1" applyAlignment="1">
      <alignment vertical="center" shrinkToFit="1"/>
    </xf>
    <xf numFmtId="0" fontId="21" fillId="0" borderId="111" xfId="0" applyFont="1" applyBorder="1" applyAlignment="1">
      <alignment vertical="center" shrinkToFit="1"/>
    </xf>
    <xf numFmtId="0" fontId="8" fillId="34" borderId="7" xfId="0" applyFont="1" applyFill="1" applyBorder="1" applyAlignment="1">
      <alignment vertical="center" shrinkToFit="1"/>
    </xf>
    <xf numFmtId="0" fontId="8" fillId="34" borderId="16" xfId="0" applyFont="1" applyFill="1" applyBorder="1" applyAlignment="1">
      <alignment vertical="center" shrinkToFit="1"/>
    </xf>
    <xf numFmtId="0" fontId="21" fillId="0" borderId="103" xfId="0" applyFont="1" applyBorder="1" applyAlignment="1">
      <alignment horizontal="center" vertical="center" shrinkToFit="1"/>
    </xf>
    <xf numFmtId="0" fontId="21" fillId="0" borderId="115" xfId="0" applyFont="1" applyBorder="1" applyAlignment="1">
      <alignment vertical="center" shrinkToFit="1"/>
    </xf>
    <xf numFmtId="0" fontId="21" fillId="0" borderId="110" xfId="0" applyFont="1" applyBorder="1" applyAlignment="1">
      <alignment vertical="center" shrinkToFit="1"/>
    </xf>
    <xf numFmtId="0" fontId="21" fillId="0" borderId="107" xfId="0" applyFont="1" applyBorder="1" applyAlignment="1">
      <alignment horizontal="center" vertical="center" shrinkToFit="1"/>
    </xf>
    <xf numFmtId="0" fontId="7" fillId="0" borderId="106" xfId="0" applyFont="1" applyBorder="1" applyAlignment="1">
      <alignment vertical="center" shrinkToFit="1"/>
    </xf>
    <xf numFmtId="0" fontId="21" fillId="0" borderId="118" xfId="0" applyFont="1" applyBorder="1" applyAlignment="1">
      <alignment vertical="center" shrinkToFit="1"/>
    </xf>
    <xf numFmtId="0" fontId="19" fillId="0" borderId="106" xfId="0" applyFont="1" applyBorder="1" applyAlignment="1">
      <alignment vertical="center" shrinkToFit="1"/>
    </xf>
    <xf numFmtId="0" fontId="21" fillId="0" borderId="121" xfId="0" applyFont="1" applyBorder="1" applyAlignment="1">
      <alignment vertical="center" shrinkToFit="1"/>
    </xf>
    <xf numFmtId="0" fontId="21" fillId="0" borderId="120" xfId="0" applyFont="1" applyBorder="1" applyAlignment="1">
      <alignment vertical="center" shrinkToFit="1"/>
    </xf>
    <xf numFmtId="0" fontId="21" fillId="0" borderId="117" xfId="0" applyFont="1" applyBorder="1" applyAlignment="1">
      <alignment horizontal="center" vertical="center" shrinkToFit="1"/>
    </xf>
    <xf numFmtId="0" fontId="21" fillId="0" borderId="119" xfId="0" applyFont="1" applyBorder="1" applyAlignment="1">
      <alignment vertical="center" shrinkToFit="1"/>
    </xf>
    <xf numFmtId="0" fontId="21" fillId="0" borderId="122" xfId="0" applyFont="1" applyBorder="1" applyAlignment="1">
      <alignment vertical="center" shrinkToFit="1"/>
    </xf>
    <xf numFmtId="56" fontId="21" fillId="0" borderId="0" xfId="0" applyNumberFormat="1" applyFont="1" applyBorder="1" applyAlignment="1">
      <alignment horizontal="center" vertical="center" shrinkToFit="1"/>
    </xf>
    <xf numFmtId="0" fontId="21" fillId="0" borderId="123" xfId="0" applyFont="1" applyBorder="1" applyAlignment="1">
      <alignment vertical="center" shrinkToFit="1"/>
    </xf>
    <xf numFmtId="0" fontId="21" fillId="0" borderId="124" xfId="0" applyFont="1" applyBorder="1" applyAlignment="1">
      <alignment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2" xfId="0" applyFont="1" applyBorder="1" applyAlignment="1">
      <alignment vertical="center" shrinkToFit="1"/>
    </xf>
    <xf numFmtId="0" fontId="7" fillId="0" borderId="106" xfId="0" applyFont="1" applyBorder="1" applyAlignment="1">
      <alignment horizontal="center" vertical="center" shrinkToFit="1"/>
    </xf>
    <xf numFmtId="0" fontId="51" fillId="0" borderId="4" xfId="0" applyFont="1" applyBorder="1" applyAlignment="1">
      <alignment vertical="center" shrinkToFit="1"/>
    </xf>
    <xf numFmtId="0" fontId="51" fillId="0" borderId="6" xfId="0" applyFont="1" applyBorder="1" applyAlignment="1">
      <alignment vertical="center" shrinkToFit="1"/>
    </xf>
    <xf numFmtId="0" fontId="51" fillId="0" borderId="8" xfId="0" applyFont="1" applyBorder="1" applyAlignment="1">
      <alignment vertical="center" shrinkToFit="1"/>
    </xf>
    <xf numFmtId="0" fontId="51" fillId="0" borderId="9" xfId="0" applyFont="1" applyBorder="1" applyAlignment="1">
      <alignment vertical="center" shrinkToFit="1"/>
    </xf>
    <xf numFmtId="0" fontId="7" fillId="0" borderId="104" xfId="0" applyFont="1" applyBorder="1" applyAlignment="1">
      <alignment vertical="center" shrinkToFit="1"/>
    </xf>
    <xf numFmtId="0" fontId="21" fillId="0" borderId="118" xfId="0" applyFont="1" applyBorder="1" applyAlignment="1">
      <alignment horizontal="center" vertical="center" shrinkToFit="1"/>
    </xf>
    <xf numFmtId="0" fontId="12" fillId="34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1" fillId="0" borderId="112" xfId="0" applyFont="1" applyBorder="1" applyAlignment="1">
      <alignment horizontal="center" vertical="center" shrinkToFit="1"/>
    </xf>
    <xf numFmtId="0" fontId="7" fillId="0" borderId="99" xfId="0" applyFont="1" applyBorder="1" applyAlignment="1">
      <alignment vertical="center" shrinkToFit="1"/>
    </xf>
    <xf numFmtId="0" fontId="7" fillId="0" borderId="103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 shrinkToFit="1"/>
    </xf>
    <xf numFmtId="0" fontId="7" fillId="0" borderId="101" xfId="0" applyFont="1" applyBorder="1" applyAlignment="1">
      <alignment vertical="center" shrinkToFit="1"/>
    </xf>
    <xf numFmtId="0" fontId="7" fillId="0" borderId="116" xfId="0" applyFont="1" applyBorder="1" applyAlignment="1">
      <alignment vertical="center" shrinkToFit="1"/>
    </xf>
    <xf numFmtId="0" fontId="7" fillId="0" borderId="117" xfId="0" applyFont="1" applyBorder="1" applyAlignment="1">
      <alignment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7" xfId="0" applyFont="1" applyBorder="1" applyAlignment="1">
      <alignment vertical="center" shrinkToFit="1"/>
    </xf>
    <xf numFmtId="0" fontId="7" fillId="0" borderId="108" xfId="0" applyFont="1" applyBorder="1" applyAlignment="1">
      <alignment vertical="center" shrinkToFit="1"/>
    </xf>
    <xf numFmtId="0" fontId="7" fillId="0" borderId="109" xfId="0" applyFont="1" applyBorder="1" applyAlignment="1">
      <alignment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103" xfId="0" applyFont="1" applyBorder="1" applyAlignment="1">
      <alignment vertical="center" shrinkToFit="1"/>
    </xf>
    <xf numFmtId="0" fontId="7" fillId="0" borderId="111" xfId="0" applyFont="1" applyBorder="1" applyAlignment="1">
      <alignment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21" fillId="0" borderId="104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10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06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distributed" vertical="center" shrinkToFit="1"/>
    </xf>
    <xf numFmtId="0" fontId="21" fillId="0" borderId="4" xfId="0" applyFont="1" applyBorder="1" applyAlignment="1">
      <alignment horizontal="distributed" vertical="center" shrinkToFit="1"/>
    </xf>
    <xf numFmtId="0" fontId="21" fillId="0" borderId="6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8" fillId="34" borderId="23" xfId="0" applyFont="1" applyFill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49" fillId="0" borderId="5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5" fillId="34" borderId="2" xfId="0" applyFont="1" applyFill="1" applyBorder="1" applyAlignment="1">
      <alignment horizontal="center" vertical="center" shrinkToFit="1"/>
    </xf>
    <xf numFmtId="0" fontId="7" fillId="34" borderId="2" xfId="0" applyFont="1" applyFill="1" applyBorder="1" applyAlignment="1">
      <alignment horizontal="center" vertical="center" shrinkToFit="1"/>
    </xf>
    <xf numFmtId="0" fontId="8" fillId="34" borderId="2" xfId="0" applyFont="1" applyFill="1" applyBorder="1" applyAlignment="1">
      <alignment horizontal="center" vertical="center" shrinkToFit="1"/>
    </xf>
    <xf numFmtId="0" fontId="8" fillId="34" borderId="40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11" fillId="34" borderId="0" xfId="0" applyFont="1" applyFill="1" applyBorder="1" applyAlignment="1">
      <alignment horizontal="center" vertical="center" shrinkToFit="1"/>
    </xf>
    <xf numFmtId="0" fontId="8" fillId="34" borderId="42" xfId="0" applyFont="1" applyFill="1" applyBorder="1" applyAlignment="1">
      <alignment horizontal="center" vertical="center" shrinkToFit="1"/>
    </xf>
    <xf numFmtId="0" fontId="11" fillId="34" borderId="4" xfId="0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8" fillId="34" borderId="27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distributed" vertical="center" shrinkToFit="1"/>
    </xf>
    <xf numFmtId="0" fontId="19" fillId="0" borderId="4" xfId="0" applyFont="1" applyBorder="1" applyAlignment="1">
      <alignment horizontal="distributed" vertical="center" shrinkToFit="1"/>
    </xf>
    <xf numFmtId="0" fontId="19" fillId="0" borderId="6" xfId="0" applyFont="1" applyBorder="1" applyAlignment="1">
      <alignment horizontal="distributed" vertical="center" shrinkToFit="1"/>
    </xf>
    <xf numFmtId="0" fontId="27" fillId="0" borderId="3" xfId="0" applyFont="1" applyBorder="1" applyAlignment="1">
      <alignment horizontal="distributed" vertical="center" shrinkToFit="1"/>
    </xf>
    <xf numFmtId="0" fontId="19" fillId="0" borderId="3" xfId="0" applyFont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33" borderId="8" xfId="0" applyFont="1" applyFill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horizontal="distributed" vertical="center" shrinkToFit="1"/>
    </xf>
    <xf numFmtId="0" fontId="16" fillId="0" borderId="3" xfId="0" applyFont="1" applyBorder="1" applyAlignment="1">
      <alignment horizontal="distributed" vertical="center" shrinkToFit="1"/>
    </xf>
    <xf numFmtId="0" fontId="16" fillId="0" borderId="9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7" xfId="0" applyFont="1" applyBorder="1" applyAlignment="1">
      <alignment horizontal="distributed" vertical="center" shrinkToFit="1"/>
    </xf>
    <xf numFmtId="0" fontId="8" fillId="34" borderId="3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8" fillId="34" borderId="34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8" fillId="34" borderId="7" xfId="0" applyFont="1" applyFill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34" borderId="8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distributed" vertical="center" shrinkToFit="1"/>
    </xf>
    <xf numFmtId="0" fontId="20" fillId="0" borderId="2" xfId="0" applyFont="1" applyBorder="1" applyAlignment="1">
      <alignment horizontal="distributed" vertical="center" shrinkToFit="1"/>
    </xf>
    <xf numFmtId="0" fontId="17" fillId="0" borderId="2" xfId="0" applyFont="1" applyBorder="1" applyAlignment="1">
      <alignment horizontal="distributed" vertical="center" shrinkToFit="1"/>
    </xf>
    <xf numFmtId="0" fontId="50" fillId="0" borderId="10" xfId="0" applyFont="1" applyBorder="1" applyAlignment="1">
      <alignment horizontal="distributed" vertical="center" shrinkToFit="1"/>
    </xf>
    <xf numFmtId="0" fontId="50" fillId="0" borderId="4" xfId="0" applyFont="1" applyBorder="1" applyAlignment="1">
      <alignment horizontal="distributed" vertical="center" shrinkToFit="1"/>
    </xf>
    <xf numFmtId="0" fontId="50" fillId="0" borderId="4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distributed" vertical="center" shrinkToFit="1"/>
    </xf>
    <xf numFmtId="0" fontId="17" fillId="0" borderId="3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 shrinkToFit="1"/>
    </xf>
    <xf numFmtId="0" fontId="23" fillId="0" borderId="0" xfId="0" applyFont="1" applyFill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distributed" vertical="center" shrinkToFit="1"/>
    </xf>
    <xf numFmtId="0" fontId="24" fillId="0" borderId="2" xfId="0" applyFont="1" applyFill="1" applyBorder="1" applyAlignment="1">
      <alignment horizontal="distributed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distributed" vertical="center" shrinkToFit="1"/>
    </xf>
    <xf numFmtId="0" fontId="24" fillId="0" borderId="29" xfId="0" applyFont="1" applyFill="1" applyBorder="1" applyAlignment="1">
      <alignment horizontal="distributed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distributed" vertical="center" shrinkToFit="1"/>
    </xf>
    <xf numFmtId="0" fontId="24" fillId="0" borderId="32" xfId="0" applyFont="1" applyFill="1" applyBorder="1" applyAlignment="1">
      <alignment horizontal="distributed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distributed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distributed" vertical="center" shrinkToFit="1"/>
    </xf>
    <xf numFmtId="0" fontId="24" fillId="0" borderId="4" xfId="0" applyFont="1" applyFill="1" applyBorder="1" applyAlignment="1">
      <alignment horizontal="distributed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distributed" vertical="center" shrinkToFit="1"/>
    </xf>
    <xf numFmtId="0" fontId="24" fillId="0" borderId="14" xfId="0" applyFont="1" applyFill="1" applyBorder="1" applyAlignment="1">
      <alignment horizontal="distributed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 shrinkToFit="1"/>
    </xf>
    <xf numFmtId="0" fontId="24" fillId="0" borderId="3" xfId="0" applyFont="1" applyFill="1" applyBorder="1" applyAlignment="1">
      <alignment horizontal="distributed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84" xfId="0" applyFont="1" applyFill="1" applyBorder="1" applyAlignment="1">
      <alignment horizontal="distributed" vertical="center" shrinkToFit="1"/>
    </xf>
    <xf numFmtId="0" fontId="22" fillId="0" borderId="85" xfId="0" applyFont="1" applyFill="1" applyBorder="1" applyAlignment="1">
      <alignment horizontal="distributed" vertical="center" shrinkToFit="1"/>
    </xf>
    <xf numFmtId="0" fontId="22" fillId="0" borderId="28" xfId="0" applyFont="1" applyFill="1" applyBorder="1" applyAlignment="1">
      <alignment horizontal="distributed" vertical="center" shrinkToFit="1"/>
    </xf>
    <xf numFmtId="0" fontId="22" fillId="0" borderId="29" xfId="0" applyFont="1" applyFill="1" applyBorder="1" applyAlignment="1">
      <alignment horizontal="distributed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distributed" vertical="center" shrinkToFit="1"/>
    </xf>
    <xf numFmtId="0" fontId="22" fillId="0" borderId="14" xfId="0" applyFont="1" applyFill="1" applyBorder="1" applyAlignment="1">
      <alignment horizontal="distributed" vertical="center" shrinkToFit="1"/>
    </xf>
    <xf numFmtId="0" fontId="22" fillId="0" borderId="31" xfId="0" applyFont="1" applyFill="1" applyBorder="1" applyAlignment="1">
      <alignment horizontal="distributed" vertical="center" shrinkToFit="1"/>
    </xf>
    <xf numFmtId="0" fontId="22" fillId="0" borderId="32" xfId="0" applyFont="1" applyFill="1" applyBorder="1" applyAlignment="1">
      <alignment horizontal="distributed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distributed" vertical="center" shrinkToFit="1"/>
    </xf>
    <xf numFmtId="0" fontId="24" fillId="0" borderId="8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distributed" vertical="center" shrinkToFit="1"/>
    </xf>
    <xf numFmtId="0" fontId="22" fillId="0" borderId="27" xfId="0" applyFont="1" applyFill="1" applyBorder="1" applyAlignment="1">
      <alignment horizontal="distributed" vertical="center" shrinkToFit="1"/>
    </xf>
    <xf numFmtId="0" fontId="22" fillId="0" borderId="2" xfId="0" applyFont="1" applyFill="1" applyBorder="1" applyAlignment="1">
      <alignment horizontal="distributed" vertical="center" shrinkToFit="1"/>
    </xf>
    <xf numFmtId="0" fontId="22" fillId="0" borderId="8" xfId="0" applyFont="1" applyFill="1" applyBorder="1" applyAlignment="1">
      <alignment horizontal="distributed" vertical="center" shrinkToFit="1"/>
    </xf>
    <xf numFmtId="0" fontId="22" fillId="0" borderId="3" xfId="0" applyFont="1" applyFill="1" applyBorder="1" applyAlignment="1">
      <alignment horizontal="distributed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87925</xdr:colOff>
      <xdr:row>6</xdr:row>
      <xdr:rowOff>109905</xdr:rowOff>
    </xdr:from>
    <xdr:to>
      <xdr:col>46</xdr:col>
      <xdr:colOff>87926</xdr:colOff>
      <xdr:row>7</xdr:row>
      <xdr:rowOff>109905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324A4E4B-DED2-49D3-8D0E-4D35C0838995}"/>
            </a:ext>
          </a:extLst>
        </xdr:cNvPr>
        <xdr:cNvSpPr/>
      </xdr:nvSpPr>
      <xdr:spPr bwMode="auto">
        <a:xfrm>
          <a:off x="7180387" y="1230924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4/4=1.00</a:t>
          </a:r>
          <a:endParaRPr kumimoji="1" lang="ja-JP" altLang="en-US" sz="1100"/>
        </a:p>
      </xdr:txBody>
    </xdr:sp>
    <xdr:clientData/>
  </xdr:twoCellAnchor>
  <xdr:twoCellAnchor>
    <xdr:from>
      <xdr:col>42</xdr:col>
      <xdr:colOff>87925</xdr:colOff>
      <xdr:row>8</xdr:row>
      <xdr:rowOff>109905</xdr:rowOff>
    </xdr:from>
    <xdr:to>
      <xdr:col>46</xdr:col>
      <xdr:colOff>87926</xdr:colOff>
      <xdr:row>9</xdr:row>
      <xdr:rowOff>109905</xdr:rowOff>
    </xdr:to>
    <xdr:sp macro="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7582AA76-CB7A-458F-815F-0981ADEDBBEB}"/>
            </a:ext>
          </a:extLst>
        </xdr:cNvPr>
        <xdr:cNvSpPr/>
      </xdr:nvSpPr>
      <xdr:spPr bwMode="auto">
        <a:xfrm>
          <a:off x="7180387" y="1611924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3/4=0.75</a:t>
          </a:r>
          <a:endParaRPr kumimoji="1" lang="ja-JP" altLang="en-US" sz="1100"/>
        </a:p>
      </xdr:txBody>
    </xdr:sp>
    <xdr:clientData/>
  </xdr:twoCellAnchor>
  <xdr:twoCellAnchor>
    <xdr:from>
      <xdr:col>42</xdr:col>
      <xdr:colOff>87925</xdr:colOff>
      <xdr:row>10</xdr:row>
      <xdr:rowOff>109905</xdr:rowOff>
    </xdr:from>
    <xdr:to>
      <xdr:col>46</xdr:col>
      <xdr:colOff>87926</xdr:colOff>
      <xdr:row>11</xdr:row>
      <xdr:rowOff>109905</xdr:rowOff>
    </xdr:to>
    <xdr:sp macro="" textlink="">
      <xdr:nvSpPr>
        <xdr:cNvPr id="4" name="四角形: 角を丸くする 3">
          <a:extLst>
            <a:ext uri="{FF2B5EF4-FFF2-40B4-BE49-F238E27FC236}">
              <a16:creationId xmlns="" xmlns:a16="http://schemas.microsoft.com/office/drawing/2014/main" id="{21A9E308-9676-4D7C-A528-A7EF757ABBCA}"/>
            </a:ext>
          </a:extLst>
        </xdr:cNvPr>
        <xdr:cNvSpPr/>
      </xdr:nvSpPr>
      <xdr:spPr bwMode="auto">
        <a:xfrm>
          <a:off x="7180387" y="1992924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4/3=1.33</a:t>
          </a:r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168519</xdr:colOff>
      <xdr:row>51</xdr:row>
      <xdr:rowOff>183173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7D027D2C-7D86-4ECC-AD20-6037693D1DCC}"/>
            </a:ext>
          </a:extLst>
        </xdr:cNvPr>
        <xdr:cNvSpPr txBox="1"/>
      </xdr:nvSpPr>
      <xdr:spPr>
        <a:xfrm>
          <a:off x="2359269" y="9495692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52</xdr:row>
      <xdr:rowOff>14654</xdr:rowOff>
    </xdr:from>
    <xdr:to>
      <xdr:col>22</xdr:col>
      <xdr:colOff>0</xdr:colOff>
      <xdr:row>53</xdr:row>
      <xdr:rowOff>183173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C9ADA22-3725-4093-A5B6-5346E6BFF66C}"/>
            </a:ext>
          </a:extLst>
        </xdr:cNvPr>
        <xdr:cNvSpPr txBox="1"/>
      </xdr:nvSpPr>
      <xdr:spPr>
        <a:xfrm>
          <a:off x="3538904" y="9876692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51</xdr:row>
      <xdr:rowOff>183173</xdr:rowOff>
    </xdr:from>
    <xdr:to>
      <xdr:col>20</xdr:col>
      <xdr:colOff>0</xdr:colOff>
      <xdr:row>53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7189017F-CA79-4FD5-AD15-224CC9D43BCD}"/>
            </a:ext>
          </a:extLst>
        </xdr:cNvPr>
        <xdr:cNvSpPr txBox="1"/>
      </xdr:nvSpPr>
      <xdr:spPr>
        <a:xfrm>
          <a:off x="2696308" y="9862038"/>
          <a:ext cx="674077" cy="197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0</xdr:colOff>
      <xdr:row>51</xdr:row>
      <xdr:rowOff>183173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BE0536FC-2AA1-4ECA-A835-E8962155349E}"/>
            </a:ext>
          </a:extLst>
        </xdr:cNvPr>
        <xdr:cNvSpPr txBox="1"/>
      </xdr:nvSpPr>
      <xdr:spPr>
        <a:xfrm>
          <a:off x="3538904" y="9495692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52</xdr:row>
      <xdr:rowOff>14654</xdr:rowOff>
    </xdr:from>
    <xdr:to>
      <xdr:col>14</xdr:col>
      <xdr:colOff>168519</xdr:colOff>
      <xdr:row>53</xdr:row>
      <xdr:rowOff>183173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BB16AAB9-FA74-4CBD-BE2B-FC9699878003}"/>
            </a:ext>
          </a:extLst>
        </xdr:cNvPr>
        <xdr:cNvSpPr txBox="1"/>
      </xdr:nvSpPr>
      <xdr:spPr>
        <a:xfrm>
          <a:off x="2359269" y="9876692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168519</xdr:colOff>
      <xdr:row>59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FCB766B6-22FA-4999-9CEA-AFA1FB0F64BD}"/>
            </a:ext>
          </a:extLst>
        </xdr:cNvPr>
        <xdr:cNvSpPr txBox="1"/>
      </xdr:nvSpPr>
      <xdr:spPr>
        <a:xfrm>
          <a:off x="2359269" y="10777904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22</xdr:col>
      <xdr:colOff>0</xdr:colOff>
      <xdr:row>59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59458703-4700-49F7-8ABA-66A2589839FB}"/>
            </a:ext>
          </a:extLst>
        </xdr:cNvPr>
        <xdr:cNvSpPr txBox="1"/>
      </xdr:nvSpPr>
      <xdr:spPr>
        <a:xfrm>
          <a:off x="3538904" y="10777904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59</xdr:row>
      <xdr:rowOff>7327</xdr:rowOff>
    </xdr:from>
    <xdr:to>
      <xdr:col>22</xdr:col>
      <xdr:colOff>0</xdr:colOff>
      <xdr:row>61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D066820-4836-4A9D-839F-4A25A2C9ACE0}"/>
            </a:ext>
          </a:extLst>
        </xdr:cNvPr>
        <xdr:cNvSpPr txBox="1"/>
      </xdr:nvSpPr>
      <xdr:spPr>
        <a:xfrm>
          <a:off x="3538904" y="11151577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168519</xdr:colOff>
      <xdr:row>60</xdr:row>
      <xdr:rowOff>175846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82A45C8F-373F-4D4D-BAB3-D339802F8114}"/>
            </a:ext>
          </a:extLst>
        </xdr:cNvPr>
        <xdr:cNvSpPr txBox="1"/>
      </xdr:nvSpPr>
      <xdr:spPr>
        <a:xfrm>
          <a:off x="2359269" y="11144250"/>
          <a:ext cx="168519" cy="36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58</xdr:row>
      <xdr:rowOff>175846</xdr:rowOff>
    </xdr:from>
    <xdr:to>
      <xdr:col>20</xdr:col>
      <xdr:colOff>0</xdr:colOff>
      <xdr:row>60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9C564AB9-26F5-4CB0-A8E5-B928AF29A96C}"/>
            </a:ext>
          </a:extLst>
        </xdr:cNvPr>
        <xdr:cNvSpPr txBox="1"/>
      </xdr:nvSpPr>
      <xdr:spPr>
        <a:xfrm>
          <a:off x="2696308" y="11136923"/>
          <a:ext cx="674077" cy="197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168519</xdr:colOff>
      <xdr:row>48</xdr:row>
      <xdr:rowOff>0</xdr:rowOff>
    </xdr:from>
    <xdr:to>
      <xdr:col>21</xdr:col>
      <xdr:colOff>0</xdr:colOff>
      <xdr:row>51</xdr:row>
      <xdr:rowOff>0</xdr:rowOff>
    </xdr:to>
    <xdr:sp macro="" textlink="">
      <xdr:nvSpPr>
        <xdr:cNvPr id="25" name="四角形: 角を丸くする 24">
          <a:extLst>
            <a:ext uri="{FF2B5EF4-FFF2-40B4-BE49-F238E27FC236}">
              <a16:creationId xmlns="" xmlns:a16="http://schemas.microsoft.com/office/drawing/2014/main" id="{E76D674C-8743-46A2-81D1-46FBE6301C07}"/>
            </a:ext>
          </a:extLst>
        </xdr:cNvPr>
        <xdr:cNvSpPr/>
      </xdr:nvSpPr>
      <xdr:spPr bwMode="auto">
        <a:xfrm>
          <a:off x="2527788" y="9129346"/>
          <a:ext cx="1011116" cy="54951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高松卓愛クラブ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</a:p>
      </xdr:txBody>
    </xdr:sp>
    <xdr:clientData/>
  </xdr:twoCellAnchor>
  <xdr:twoCellAnchor>
    <xdr:from>
      <xdr:col>37</xdr:col>
      <xdr:colOff>168519</xdr:colOff>
      <xdr:row>0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26" name="四角形: 角を丸くする 25">
          <a:extLst>
            <a:ext uri="{FF2B5EF4-FFF2-40B4-BE49-F238E27FC236}">
              <a16:creationId xmlns="" xmlns:a16="http://schemas.microsoft.com/office/drawing/2014/main" id="{C4556B71-80B6-4696-8A03-CA0C03D72BF6}"/>
            </a:ext>
          </a:extLst>
        </xdr:cNvPr>
        <xdr:cNvSpPr/>
      </xdr:nvSpPr>
      <xdr:spPr bwMode="auto">
        <a:xfrm>
          <a:off x="6418384" y="0"/>
          <a:ext cx="1011116" cy="54951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名西クラブ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46</xdr:row>
      <xdr:rowOff>0</xdr:rowOff>
    </xdr:from>
    <xdr:to>
      <xdr:col>12</xdr:col>
      <xdr:colOff>196893</xdr:colOff>
      <xdr:row>48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F4F2A4F-1CB5-465A-84CB-B1A5F1C20172}"/>
            </a:ext>
          </a:extLst>
        </xdr:cNvPr>
        <xdr:cNvSpPr txBox="1"/>
      </xdr:nvSpPr>
      <xdr:spPr>
        <a:xfrm>
          <a:off x="2364828" y="8592207"/>
          <a:ext cx="19689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1537</xdr:colOff>
      <xdr:row>46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0308F3B-6225-4704-AF36-80063781BDEC}"/>
            </a:ext>
          </a:extLst>
        </xdr:cNvPr>
        <xdr:cNvSpPr txBox="1"/>
      </xdr:nvSpPr>
      <xdr:spPr>
        <a:xfrm>
          <a:off x="2561897" y="82112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45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8118FC09-24B1-4AD8-8A01-C380C7DDF971}"/>
            </a:ext>
          </a:extLst>
        </xdr:cNvPr>
        <xdr:cNvSpPr txBox="1"/>
      </xdr:nvSpPr>
      <xdr:spPr>
        <a:xfrm>
          <a:off x="3547418" y="8401707"/>
          <a:ext cx="19689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4019</xdr:colOff>
      <xdr:row>41</xdr:row>
      <xdr:rowOff>1</xdr:rowOff>
    </xdr:from>
    <xdr:to>
      <xdr:col>19</xdr:col>
      <xdr:colOff>0</xdr:colOff>
      <xdr:row>44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01CC284C-9111-496F-8138-32A3A9DEE7D1}"/>
            </a:ext>
          </a:extLst>
        </xdr:cNvPr>
        <xdr:cNvSpPr/>
      </xdr:nvSpPr>
      <xdr:spPr bwMode="auto">
        <a:xfrm>
          <a:off x="2565916" y="7639708"/>
          <a:ext cx="1178394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四宮・天野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名西クラブ・城西ラージ</a:t>
          </a:r>
        </a:p>
      </xdr:txBody>
    </xdr:sp>
    <xdr:clientData/>
  </xdr:twoCellAnchor>
  <xdr:twoCellAnchor>
    <xdr:from>
      <xdr:col>22</xdr:col>
      <xdr:colOff>197068</xdr:colOff>
      <xdr:row>7</xdr:row>
      <xdr:rowOff>0</xdr:rowOff>
    </xdr:from>
    <xdr:to>
      <xdr:col>24</xdr:col>
      <xdr:colOff>197067</xdr:colOff>
      <xdr:row>8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D51365D6-921D-4C69-8021-A302FD29434A}"/>
            </a:ext>
          </a:extLst>
        </xdr:cNvPr>
        <xdr:cNvSpPr/>
      </xdr:nvSpPr>
      <xdr:spPr bwMode="auto">
        <a:xfrm>
          <a:off x="4532585" y="1320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22-10</a:t>
          </a:r>
          <a:endParaRPr kumimoji="1" lang="ja-JP" altLang="en-US" sz="1000"/>
        </a:p>
      </xdr:txBody>
    </xdr:sp>
    <xdr:clientData/>
  </xdr:twoCellAnchor>
  <xdr:twoCellAnchor>
    <xdr:from>
      <xdr:col>28</xdr:col>
      <xdr:colOff>0</xdr:colOff>
      <xdr:row>7</xdr:row>
      <xdr:rowOff>0</xdr:rowOff>
    </xdr:from>
    <xdr:to>
      <xdr:col>29</xdr:col>
      <xdr:colOff>197068</xdr:colOff>
      <xdr:row>8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6CABB4AA-A641-47D8-B357-66763C0E5322}"/>
            </a:ext>
          </a:extLst>
        </xdr:cNvPr>
        <xdr:cNvSpPr/>
      </xdr:nvSpPr>
      <xdr:spPr bwMode="auto">
        <a:xfrm>
          <a:off x="5517931" y="1320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18-23</a:t>
          </a:r>
          <a:endParaRPr kumimoji="1" lang="ja-JP" altLang="en-US" sz="1000"/>
        </a:p>
      </xdr:txBody>
    </xdr:sp>
    <xdr:clientData/>
  </xdr:twoCellAnchor>
  <xdr:twoCellAnchor>
    <xdr:from>
      <xdr:col>17</xdr:col>
      <xdr:colOff>197069</xdr:colOff>
      <xdr:row>9</xdr:row>
      <xdr:rowOff>0</xdr:rowOff>
    </xdr:from>
    <xdr:to>
      <xdr:col>19</xdr:col>
      <xdr:colOff>197068</xdr:colOff>
      <xdr:row>10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0EEDD03F-BE9E-472D-AE33-AD6E630DC98D}"/>
            </a:ext>
          </a:extLst>
        </xdr:cNvPr>
        <xdr:cNvSpPr/>
      </xdr:nvSpPr>
      <xdr:spPr bwMode="auto">
        <a:xfrm>
          <a:off x="3547241" y="1701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10-22</a:t>
          </a:r>
          <a:endParaRPr kumimoji="1" lang="ja-JP" altLang="en-US" sz="1000"/>
        </a:p>
      </xdr:txBody>
    </xdr:sp>
    <xdr:clientData/>
  </xdr:twoCellAnchor>
  <xdr:twoCellAnchor>
    <xdr:from>
      <xdr:col>17</xdr:col>
      <xdr:colOff>197069</xdr:colOff>
      <xdr:row>11</xdr:row>
      <xdr:rowOff>0</xdr:rowOff>
    </xdr:from>
    <xdr:to>
      <xdr:col>19</xdr:col>
      <xdr:colOff>197068</xdr:colOff>
      <xdr:row>12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="" xmlns:a16="http://schemas.microsoft.com/office/drawing/2014/main" id="{CDF07E60-15A9-4CD3-A71D-66C519B1A1E8}"/>
            </a:ext>
          </a:extLst>
        </xdr:cNvPr>
        <xdr:cNvSpPr/>
      </xdr:nvSpPr>
      <xdr:spPr bwMode="auto">
        <a:xfrm>
          <a:off x="3547241" y="2082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23-18</a:t>
          </a:r>
          <a:endParaRPr kumimoji="1" lang="ja-JP" altLang="en-US" sz="1000"/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197068</xdr:colOff>
      <xdr:row>12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D91FD07B-BDE0-4222-AA6B-480A2C9AE4E0}"/>
            </a:ext>
          </a:extLst>
        </xdr:cNvPr>
        <xdr:cNvSpPr/>
      </xdr:nvSpPr>
      <xdr:spPr bwMode="auto">
        <a:xfrm>
          <a:off x="4532586" y="2082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20-25</a:t>
          </a:r>
          <a:endParaRPr kumimoji="1" lang="ja-JP" altLang="en-US" sz="1000"/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29</xdr:col>
      <xdr:colOff>197068</xdr:colOff>
      <xdr:row>10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="" xmlns:a16="http://schemas.microsoft.com/office/drawing/2014/main" id="{066AD659-938F-4FD7-A423-E9A9F98C6C13}"/>
            </a:ext>
          </a:extLst>
        </xdr:cNvPr>
        <xdr:cNvSpPr/>
      </xdr:nvSpPr>
      <xdr:spPr bwMode="auto">
        <a:xfrm>
          <a:off x="5517931" y="1701362"/>
          <a:ext cx="39413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25-20</a:t>
          </a:r>
          <a:endParaRPr kumimoji="1" lang="ja-JP" altLang="en-US" sz="1000"/>
        </a:p>
      </xdr:txBody>
    </xdr:sp>
    <xdr:clientData/>
  </xdr:twoCellAnchor>
  <xdr:twoCellAnchor>
    <xdr:from>
      <xdr:col>30</xdr:col>
      <xdr:colOff>1</xdr:colOff>
      <xdr:row>8</xdr:row>
      <xdr:rowOff>98534</xdr:rowOff>
    </xdr:from>
    <xdr:to>
      <xdr:col>34</xdr:col>
      <xdr:colOff>1</xdr:colOff>
      <xdr:row>9</xdr:row>
      <xdr:rowOff>98534</xdr:rowOff>
    </xdr:to>
    <xdr:sp macro="" textlink="">
      <xdr:nvSpPr>
        <xdr:cNvPr id="12" name="四角形: 角を丸くする 11">
          <a:extLst>
            <a:ext uri="{FF2B5EF4-FFF2-40B4-BE49-F238E27FC236}">
              <a16:creationId xmlns="" xmlns:a16="http://schemas.microsoft.com/office/drawing/2014/main" id="{F2255EC2-9CDF-4B22-97C6-90C7080EA59C}"/>
            </a:ext>
          </a:extLst>
        </xdr:cNvPr>
        <xdr:cNvSpPr/>
      </xdr:nvSpPr>
      <xdr:spPr bwMode="auto">
        <a:xfrm>
          <a:off x="5912070" y="1609396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40/33=1.21</a:t>
          </a:r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10</xdr:row>
      <xdr:rowOff>98534</xdr:rowOff>
    </xdr:from>
    <xdr:to>
      <xdr:col>34</xdr:col>
      <xdr:colOff>0</xdr:colOff>
      <xdr:row>11</xdr:row>
      <xdr:rowOff>98534</xdr:rowOff>
    </xdr:to>
    <xdr:sp macro="" textlink="">
      <xdr:nvSpPr>
        <xdr:cNvPr id="13" name="四角形: 角を丸くする 12">
          <a:extLst>
            <a:ext uri="{FF2B5EF4-FFF2-40B4-BE49-F238E27FC236}">
              <a16:creationId xmlns="" xmlns:a16="http://schemas.microsoft.com/office/drawing/2014/main" id="{31572A01-D982-4B59-BE5D-1A81EB8AD748}"/>
            </a:ext>
          </a:extLst>
        </xdr:cNvPr>
        <xdr:cNvSpPr/>
      </xdr:nvSpPr>
      <xdr:spPr bwMode="auto">
        <a:xfrm>
          <a:off x="5912069" y="1990396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35/42=0.83</a:t>
          </a:r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12</xdr:row>
      <xdr:rowOff>98534</xdr:rowOff>
    </xdr:from>
    <xdr:to>
      <xdr:col>34</xdr:col>
      <xdr:colOff>0</xdr:colOff>
      <xdr:row>14</xdr:row>
      <xdr:rowOff>39413</xdr:rowOff>
    </xdr:to>
    <xdr:sp macro="" textlink="">
      <xdr:nvSpPr>
        <xdr:cNvPr id="14" name="四角形: 角を丸くする 13">
          <a:extLst>
            <a:ext uri="{FF2B5EF4-FFF2-40B4-BE49-F238E27FC236}">
              <a16:creationId xmlns="" xmlns:a16="http://schemas.microsoft.com/office/drawing/2014/main" id="{14F96898-8A97-41C3-BFD6-CF8AB52FD8D6}"/>
            </a:ext>
          </a:extLst>
        </xdr:cNvPr>
        <xdr:cNvSpPr/>
      </xdr:nvSpPr>
      <xdr:spPr bwMode="auto">
        <a:xfrm>
          <a:off x="5912069" y="2371396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43/43=1.00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195532</xdr:colOff>
      <xdr:row>48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D63A7978-9F55-4AD2-B39E-3FE4B900045A}"/>
            </a:ext>
          </a:extLst>
        </xdr:cNvPr>
        <xdr:cNvSpPr txBox="1"/>
      </xdr:nvSpPr>
      <xdr:spPr>
        <a:xfrm>
          <a:off x="2363291" y="89732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197069</xdr:colOff>
      <xdr:row>48</xdr:row>
      <xdr:rowOff>0</xdr:rowOff>
    </xdr:from>
    <xdr:to>
      <xdr:col>19</xdr:col>
      <xdr:colOff>1537</xdr:colOff>
      <xdr:row>50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613CDD53-0883-4C64-BDA0-EED95D36A40F}"/>
            </a:ext>
          </a:extLst>
        </xdr:cNvPr>
        <xdr:cNvSpPr txBox="1"/>
      </xdr:nvSpPr>
      <xdr:spPr>
        <a:xfrm>
          <a:off x="3547241" y="89732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195532</xdr:colOff>
      <xdr:row>44</xdr:row>
      <xdr:rowOff>0</xdr:rowOff>
    </xdr:from>
    <xdr:to>
      <xdr:col>20</xdr:col>
      <xdr:colOff>0</xdr:colOff>
      <xdr:row>46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3127B052-84F4-4ACD-BA34-2DF2D5B10110}"/>
            </a:ext>
          </a:extLst>
        </xdr:cNvPr>
        <xdr:cNvSpPr txBox="1"/>
      </xdr:nvSpPr>
      <xdr:spPr>
        <a:xfrm>
          <a:off x="3742773" y="82112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176</xdr:colOff>
      <xdr:row>46</xdr:row>
      <xdr:rowOff>0</xdr:rowOff>
    </xdr:from>
    <xdr:to>
      <xdr:col>20</xdr:col>
      <xdr:colOff>0</xdr:colOff>
      <xdr:row>48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3B0C787D-0F82-4539-8CAC-0FD8FB92EA04}"/>
            </a:ext>
          </a:extLst>
        </xdr:cNvPr>
        <xdr:cNvSpPr txBox="1"/>
      </xdr:nvSpPr>
      <xdr:spPr>
        <a:xfrm>
          <a:off x="3744486" y="8592207"/>
          <a:ext cx="19689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196892</xdr:colOff>
      <xdr:row>49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F76E03D9-50E1-4C70-A2BF-ED723DFC407C}"/>
            </a:ext>
          </a:extLst>
        </xdr:cNvPr>
        <xdr:cNvSpPr txBox="1"/>
      </xdr:nvSpPr>
      <xdr:spPr>
        <a:xfrm>
          <a:off x="2561897" y="8782707"/>
          <a:ext cx="19689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197068</xdr:colOff>
      <xdr:row>47</xdr:row>
      <xdr:rowOff>0</xdr:rowOff>
    </xdr:from>
    <xdr:to>
      <xdr:col>17</xdr:col>
      <xdr:colOff>197068</xdr:colOff>
      <xdr:row>49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AE64BA7A-C6A1-413C-835B-EBD7F6E45F7C}"/>
            </a:ext>
          </a:extLst>
        </xdr:cNvPr>
        <xdr:cNvSpPr txBox="1"/>
      </xdr:nvSpPr>
      <xdr:spPr>
        <a:xfrm>
          <a:off x="2758965" y="8782707"/>
          <a:ext cx="7882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14</xdr:col>
      <xdr:colOff>1537</xdr:colOff>
      <xdr:row>55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DD48FB1B-73F1-492D-A5B2-0BD2A35F893B}"/>
            </a:ext>
          </a:extLst>
        </xdr:cNvPr>
        <xdr:cNvSpPr txBox="1"/>
      </xdr:nvSpPr>
      <xdr:spPr>
        <a:xfrm>
          <a:off x="2561897" y="99257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57</xdr:row>
      <xdr:rowOff>0</xdr:rowOff>
    </xdr:from>
    <xdr:to>
      <xdr:col>13</xdr:col>
      <xdr:colOff>1537</xdr:colOff>
      <xdr:row>59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DFC45976-2227-4EF8-8DEF-F6D8AB53A0A6}"/>
            </a:ext>
          </a:extLst>
        </xdr:cNvPr>
        <xdr:cNvSpPr txBox="1"/>
      </xdr:nvSpPr>
      <xdr:spPr>
        <a:xfrm>
          <a:off x="2364828" y="106877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188963</xdr:colOff>
      <xdr:row>56</xdr:row>
      <xdr:rowOff>0</xdr:rowOff>
    </xdr:from>
    <xdr:to>
      <xdr:col>18</xdr:col>
      <xdr:colOff>190500</xdr:colOff>
      <xdr:row>58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4E94427A-869B-40AB-8711-CEC84A827799}"/>
            </a:ext>
          </a:extLst>
        </xdr:cNvPr>
        <xdr:cNvSpPr txBox="1"/>
      </xdr:nvSpPr>
      <xdr:spPr>
        <a:xfrm>
          <a:off x="3539135" y="10497207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196893</xdr:colOff>
      <xdr:row>57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AFF8AE29-480B-495C-AEC4-5D33A9DA1DE2}"/>
            </a:ext>
          </a:extLst>
        </xdr:cNvPr>
        <xdr:cNvSpPr txBox="1"/>
      </xdr:nvSpPr>
      <xdr:spPr>
        <a:xfrm>
          <a:off x="2364828" y="10306707"/>
          <a:ext cx="19689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54</xdr:row>
      <xdr:rowOff>0</xdr:rowOff>
    </xdr:from>
    <xdr:to>
      <xdr:col>19</xdr:col>
      <xdr:colOff>0</xdr:colOff>
      <xdr:row>56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77FE067A-ACA4-4926-B910-920E09E7A43C}"/>
            </a:ext>
          </a:extLst>
        </xdr:cNvPr>
        <xdr:cNvSpPr txBox="1"/>
      </xdr:nvSpPr>
      <xdr:spPr>
        <a:xfrm>
          <a:off x="3547418" y="10116207"/>
          <a:ext cx="19689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196892</xdr:colOff>
      <xdr:row>58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650C3623-6030-4321-8A04-0C77615E60FE}"/>
            </a:ext>
          </a:extLst>
        </xdr:cNvPr>
        <xdr:cNvSpPr txBox="1"/>
      </xdr:nvSpPr>
      <xdr:spPr>
        <a:xfrm>
          <a:off x="2561897" y="10497207"/>
          <a:ext cx="19689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17</xdr:col>
      <xdr:colOff>197069</xdr:colOff>
      <xdr:row>58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890047F5-468A-44FF-868F-18445CB43AD3}"/>
            </a:ext>
          </a:extLst>
        </xdr:cNvPr>
        <xdr:cNvSpPr txBox="1"/>
      </xdr:nvSpPr>
      <xdr:spPr>
        <a:xfrm>
          <a:off x="2758966" y="10497207"/>
          <a:ext cx="7882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68</xdr:row>
      <xdr:rowOff>0</xdr:rowOff>
    </xdr:from>
    <xdr:to>
      <xdr:col>13</xdr:col>
      <xdr:colOff>779</xdr:colOff>
      <xdr:row>70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4013B65-2E72-4F12-BFA2-E8E75448481B}"/>
            </a:ext>
          </a:extLst>
        </xdr:cNvPr>
        <xdr:cNvSpPr txBox="1"/>
      </xdr:nvSpPr>
      <xdr:spPr>
        <a:xfrm>
          <a:off x="2373923" y="12397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779</xdr:colOff>
      <xdr:row>68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93E5B7DD-5607-4F6D-9C1C-ABE63CC315CA}"/>
            </a:ext>
          </a:extLst>
        </xdr:cNvPr>
        <xdr:cNvSpPr txBox="1"/>
      </xdr:nvSpPr>
      <xdr:spPr>
        <a:xfrm>
          <a:off x="2571750" y="12016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19</xdr:col>
      <xdr:colOff>779</xdr:colOff>
      <xdr:row>72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A3D26C11-D4DB-4901-B804-027CAFF23960}"/>
            </a:ext>
          </a:extLst>
        </xdr:cNvPr>
        <xdr:cNvSpPr txBox="1"/>
      </xdr:nvSpPr>
      <xdr:spPr>
        <a:xfrm>
          <a:off x="3560885" y="12778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19</xdr:col>
      <xdr:colOff>0</xdr:colOff>
      <xdr:row>65</xdr:row>
      <xdr:rowOff>190499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D0C3CF28-BFF0-4085-AA3E-ADE622404246}"/>
            </a:ext>
          </a:extLst>
        </xdr:cNvPr>
        <xdr:cNvSpPr/>
      </xdr:nvSpPr>
      <xdr:spPr bwMode="auto">
        <a:xfrm>
          <a:off x="2571750" y="11444654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中山・長尾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クロサキ・渭水クラブ</a:t>
          </a:r>
        </a:p>
      </xdr:txBody>
    </xdr:sp>
    <xdr:clientData/>
  </xdr:twoCellAnchor>
  <xdr:twoCellAnchor>
    <xdr:from>
      <xdr:col>25</xdr:col>
      <xdr:colOff>0</xdr:colOff>
      <xdr:row>51</xdr:row>
      <xdr:rowOff>102576</xdr:rowOff>
    </xdr:from>
    <xdr:to>
      <xdr:col>28</xdr:col>
      <xdr:colOff>194795</xdr:colOff>
      <xdr:row>52</xdr:row>
      <xdr:rowOff>102576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918AA3EF-A0C4-48D3-8D3E-A88E57ECB2DA}"/>
            </a:ext>
          </a:extLst>
        </xdr:cNvPr>
        <xdr:cNvSpPr/>
      </xdr:nvSpPr>
      <xdr:spPr bwMode="auto">
        <a:xfrm>
          <a:off x="4945673" y="9136672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3/3=1.00</a:t>
          </a:r>
          <a:endParaRPr kumimoji="1" lang="ja-JP" altLang="en-US" sz="1100"/>
        </a:p>
      </xdr:txBody>
    </xdr:sp>
    <xdr:clientData/>
  </xdr:twoCellAnchor>
  <xdr:twoCellAnchor>
    <xdr:from>
      <xdr:col>25</xdr:col>
      <xdr:colOff>3032</xdr:colOff>
      <xdr:row>53</xdr:row>
      <xdr:rowOff>102576</xdr:rowOff>
    </xdr:from>
    <xdr:to>
      <xdr:col>29</xdr:col>
      <xdr:colOff>0</xdr:colOff>
      <xdr:row>54</xdr:row>
      <xdr:rowOff>102576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FEB146B0-367E-42C0-B464-6DC2E198B3E1}"/>
            </a:ext>
          </a:extLst>
        </xdr:cNvPr>
        <xdr:cNvSpPr/>
      </xdr:nvSpPr>
      <xdr:spPr bwMode="auto">
        <a:xfrm>
          <a:off x="4948705" y="9517672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25</xdr:col>
      <xdr:colOff>3032</xdr:colOff>
      <xdr:row>55</xdr:row>
      <xdr:rowOff>109903</xdr:rowOff>
    </xdr:from>
    <xdr:to>
      <xdr:col>29</xdr:col>
      <xdr:colOff>0</xdr:colOff>
      <xdr:row>56</xdr:row>
      <xdr:rowOff>109903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071283C1-918D-46A8-8D7F-17EB94CB23F6}"/>
            </a:ext>
          </a:extLst>
        </xdr:cNvPr>
        <xdr:cNvSpPr/>
      </xdr:nvSpPr>
      <xdr:spPr bwMode="auto">
        <a:xfrm>
          <a:off x="4948705" y="9905999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197048</xdr:colOff>
      <xdr:row>70</xdr:row>
      <xdr:rowOff>0</xdr:rowOff>
    </xdr:from>
    <xdr:to>
      <xdr:col>13</xdr:col>
      <xdr:colOff>0</xdr:colOff>
      <xdr:row>72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4C8C1DFC-2EAA-4DFB-ACD3-2D82AB0D9E71}"/>
            </a:ext>
          </a:extLst>
        </xdr:cNvPr>
        <xdr:cNvSpPr txBox="1"/>
      </xdr:nvSpPr>
      <xdr:spPr>
        <a:xfrm>
          <a:off x="2373144" y="12778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7327</xdr:colOff>
      <xdr:row>67</xdr:row>
      <xdr:rowOff>0</xdr:rowOff>
    </xdr:from>
    <xdr:to>
      <xdr:col>19</xdr:col>
      <xdr:colOff>8106</xdr:colOff>
      <xdr:row>69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8DB24D0-1B6B-4CDF-B586-96A9E10C0525}"/>
            </a:ext>
          </a:extLst>
        </xdr:cNvPr>
        <xdr:cNvSpPr txBox="1"/>
      </xdr:nvSpPr>
      <xdr:spPr>
        <a:xfrm>
          <a:off x="3568212" y="12206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66</xdr:row>
      <xdr:rowOff>0</xdr:rowOff>
    </xdr:from>
    <xdr:to>
      <xdr:col>20</xdr:col>
      <xdr:colOff>780</xdr:colOff>
      <xdr:row>68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98588AD-6944-4FA2-8220-C1C315C28F75}"/>
            </a:ext>
          </a:extLst>
        </xdr:cNvPr>
        <xdr:cNvSpPr txBox="1"/>
      </xdr:nvSpPr>
      <xdr:spPr>
        <a:xfrm>
          <a:off x="3758712" y="12016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197047</xdr:colOff>
      <xdr:row>68</xdr:row>
      <xdr:rowOff>0</xdr:rowOff>
    </xdr:from>
    <xdr:to>
      <xdr:col>19</xdr:col>
      <xdr:colOff>197826</xdr:colOff>
      <xdr:row>70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6B6D0605-605D-4CD7-8BC8-37AE0699EA0B}"/>
            </a:ext>
          </a:extLst>
        </xdr:cNvPr>
        <xdr:cNvSpPr txBox="1"/>
      </xdr:nvSpPr>
      <xdr:spPr>
        <a:xfrm>
          <a:off x="3757932" y="12397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197047</xdr:colOff>
      <xdr:row>69</xdr:row>
      <xdr:rowOff>0</xdr:rowOff>
    </xdr:from>
    <xdr:to>
      <xdr:col>17</xdr:col>
      <xdr:colOff>197826</xdr:colOff>
      <xdr:row>71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937A31A-815A-46BB-A83B-14A28190D5D5}"/>
            </a:ext>
          </a:extLst>
        </xdr:cNvPr>
        <xdr:cNvSpPr txBox="1"/>
      </xdr:nvSpPr>
      <xdr:spPr>
        <a:xfrm>
          <a:off x="2768797" y="12587654"/>
          <a:ext cx="79208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75</xdr:row>
      <xdr:rowOff>0</xdr:rowOff>
    </xdr:from>
    <xdr:to>
      <xdr:col>14</xdr:col>
      <xdr:colOff>0</xdr:colOff>
      <xdr:row>77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3D8A441C-9519-4EB2-9AB4-0566DC572F4C}"/>
            </a:ext>
          </a:extLst>
        </xdr:cNvPr>
        <xdr:cNvSpPr txBox="1"/>
      </xdr:nvSpPr>
      <xdr:spPr>
        <a:xfrm>
          <a:off x="2570971" y="13730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79</xdr:row>
      <xdr:rowOff>0</xdr:rowOff>
    </xdr:from>
    <xdr:to>
      <xdr:col>13</xdr:col>
      <xdr:colOff>779</xdr:colOff>
      <xdr:row>81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4841DC2D-C8D7-4006-AB6A-B4EB219326DD}"/>
            </a:ext>
          </a:extLst>
        </xdr:cNvPr>
        <xdr:cNvSpPr txBox="1"/>
      </xdr:nvSpPr>
      <xdr:spPr>
        <a:xfrm>
          <a:off x="2373923" y="14492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76</xdr:row>
      <xdr:rowOff>0</xdr:rowOff>
    </xdr:from>
    <xdr:to>
      <xdr:col>19</xdr:col>
      <xdr:colOff>779</xdr:colOff>
      <xdr:row>78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5567397-D5BC-4592-9B24-E8BA5C50FE3D}"/>
            </a:ext>
          </a:extLst>
        </xdr:cNvPr>
        <xdr:cNvSpPr txBox="1"/>
      </xdr:nvSpPr>
      <xdr:spPr>
        <a:xfrm>
          <a:off x="3560885" y="13921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197047</xdr:colOff>
      <xdr:row>77</xdr:row>
      <xdr:rowOff>0</xdr:rowOff>
    </xdr:from>
    <xdr:to>
      <xdr:col>19</xdr:col>
      <xdr:colOff>197826</xdr:colOff>
      <xdr:row>79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C7E98FC2-7064-4853-BB5D-0F75D43950C5}"/>
            </a:ext>
          </a:extLst>
        </xdr:cNvPr>
        <xdr:cNvSpPr txBox="1"/>
      </xdr:nvSpPr>
      <xdr:spPr>
        <a:xfrm>
          <a:off x="3757932" y="14111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77</xdr:row>
      <xdr:rowOff>0</xdr:rowOff>
    </xdr:from>
    <xdr:to>
      <xdr:col>13</xdr:col>
      <xdr:colOff>779</xdr:colOff>
      <xdr:row>79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DC56BF73-D50C-4CC3-B10B-770C2971446F}"/>
            </a:ext>
          </a:extLst>
        </xdr:cNvPr>
        <xdr:cNvSpPr txBox="1"/>
      </xdr:nvSpPr>
      <xdr:spPr>
        <a:xfrm>
          <a:off x="2373923" y="14111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78</xdr:row>
      <xdr:rowOff>0</xdr:rowOff>
    </xdr:from>
    <xdr:to>
      <xdr:col>14</xdr:col>
      <xdr:colOff>0</xdr:colOff>
      <xdr:row>80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2CA0A8B7-2333-4B41-B953-E82A4F06433C}"/>
            </a:ext>
          </a:extLst>
        </xdr:cNvPr>
        <xdr:cNvSpPr txBox="1"/>
      </xdr:nvSpPr>
      <xdr:spPr>
        <a:xfrm>
          <a:off x="2570971" y="14302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79</xdr:row>
      <xdr:rowOff>0</xdr:rowOff>
    </xdr:from>
    <xdr:to>
      <xdr:col>19</xdr:col>
      <xdr:colOff>0</xdr:colOff>
      <xdr:row>81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1AA5942F-5D34-422E-95D2-44ABC9B0A630}"/>
            </a:ext>
          </a:extLst>
        </xdr:cNvPr>
        <xdr:cNvSpPr txBox="1"/>
      </xdr:nvSpPr>
      <xdr:spPr>
        <a:xfrm>
          <a:off x="3560106" y="14492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197047</xdr:colOff>
      <xdr:row>75</xdr:row>
      <xdr:rowOff>0</xdr:rowOff>
    </xdr:from>
    <xdr:to>
      <xdr:col>19</xdr:col>
      <xdr:colOff>197826</xdr:colOff>
      <xdr:row>77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23110FEC-9486-4CA2-9A9B-94B2F0557190}"/>
            </a:ext>
          </a:extLst>
        </xdr:cNvPr>
        <xdr:cNvSpPr txBox="1"/>
      </xdr:nvSpPr>
      <xdr:spPr>
        <a:xfrm>
          <a:off x="3757932" y="13730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197048</xdr:colOff>
      <xdr:row>78</xdr:row>
      <xdr:rowOff>0</xdr:rowOff>
    </xdr:from>
    <xdr:to>
      <xdr:col>18</xdr:col>
      <xdr:colOff>0</xdr:colOff>
      <xdr:row>80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7408D710-B478-43A9-B5E1-BD4389088E8F}"/>
            </a:ext>
          </a:extLst>
        </xdr:cNvPr>
        <xdr:cNvSpPr txBox="1"/>
      </xdr:nvSpPr>
      <xdr:spPr>
        <a:xfrm>
          <a:off x="2768798" y="14302154"/>
          <a:ext cx="79208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197048</xdr:colOff>
      <xdr:row>88</xdr:row>
      <xdr:rowOff>0</xdr:rowOff>
    </xdr:from>
    <xdr:to>
      <xdr:col>13</xdr:col>
      <xdr:colOff>0</xdr:colOff>
      <xdr:row>90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428B4B22-B0D9-4123-9F01-91E4977A5610}"/>
            </a:ext>
          </a:extLst>
        </xdr:cNvPr>
        <xdr:cNvSpPr txBox="1"/>
      </xdr:nvSpPr>
      <xdr:spPr>
        <a:xfrm>
          <a:off x="2373144" y="16207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87</xdr:row>
      <xdr:rowOff>0</xdr:rowOff>
    </xdr:from>
    <xdr:to>
      <xdr:col>14</xdr:col>
      <xdr:colOff>0</xdr:colOff>
      <xdr:row>89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BED5DA2A-8E92-43D6-BAEC-68A994C0844C}"/>
            </a:ext>
          </a:extLst>
        </xdr:cNvPr>
        <xdr:cNvSpPr txBox="1"/>
      </xdr:nvSpPr>
      <xdr:spPr>
        <a:xfrm>
          <a:off x="2570971" y="16016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88</xdr:row>
      <xdr:rowOff>0</xdr:rowOff>
    </xdr:from>
    <xdr:to>
      <xdr:col>19</xdr:col>
      <xdr:colOff>779</xdr:colOff>
      <xdr:row>90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E3FBE026-4EC5-4658-9F24-533A2B627EC3}"/>
            </a:ext>
          </a:extLst>
        </xdr:cNvPr>
        <xdr:cNvSpPr txBox="1"/>
      </xdr:nvSpPr>
      <xdr:spPr>
        <a:xfrm>
          <a:off x="3560885" y="16207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20</xdr:col>
      <xdr:colOff>780</xdr:colOff>
      <xdr:row>88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AC0B935B-2986-4BED-A27F-CAB72E642866}"/>
            </a:ext>
          </a:extLst>
        </xdr:cNvPr>
        <xdr:cNvSpPr txBox="1"/>
      </xdr:nvSpPr>
      <xdr:spPr>
        <a:xfrm>
          <a:off x="3758712" y="15826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197048</xdr:colOff>
      <xdr:row>86</xdr:row>
      <xdr:rowOff>0</xdr:rowOff>
    </xdr:from>
    <xdr:to>
      <xdr:col>13</xdr:col>
      <xdr:colOff>0</xdr:colOff>
      <xdr:row>88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60D3F257-B652-44C6-9F6D-CF6E472698F5}"/>
            </a:ext>
          </a:extLst>
        </xdr:cNvPr>
        <xdr:cNvSpPr txBox="1"/>
      </xdr:nvSpPr>
      <xdr:spPr>
        <a:xfrm>
          <a:off x="2373144" y="15826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87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7558B3F8-5724-44BA-921B-63C0AC3933DA}"/>
            </a:ext>
          </a:extLst>
        </xdr:cNvPr>
        <xdr:cNvSpPr txBox="1"/>
      </xdr:nvSpPr>
      <xdr:spPr>
        <a:xfrm>
          <a:off x="2769577" y="16016654"/>
          <a:ext cx="79130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84</xdr:row>
      <xdr:rowOff>0</xdr:rowOff>
    </xdr:from>
    <xdr:to>
      <xdr:col>14</xdr:col>
      <xdr:colOff>779</xdr:colOff>
      <xdr:row>86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BC639DD1-3054-406F-85D9-F51FDFC8E597}"/>
            </a:ext>
          </a:extLst>
        </xdr:cNvPr>
        <xdr:cNvSpPr txBox="1"/>
      </xdr:nvSpPr>
      <xdr:spPr>
        <a:xfrm>
          <a:off x="2571750" y="15445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85</xdr:row>
      <xdr:rowOff>0</xdr:rowOff>
    </xdr:from>
    <xdr:to>
      <xdr:col>19</xdr:col>
      <xdr:colOff>779</xdr:colOff>
      <xdr:row>87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B71BBE64-B4C0-4432-927E-45BF58CB666C}"/>
            </a:ext>
          </a:extLst>
        </xdr:cNvPr>
        <xdr:cNvSpPr txBox="1"/>
      </xdr:nvSpPr>
      <xdr:spPr>
        <a:xfrm>
          <a:off x="3560885" y="15635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7327</xdr:colOff>
      <xdr:row>84</xdr:row>
      <xdr:rowOff>0</xdr:rowOff>
    </xdr:from>
    <xdr:to>
      <xdr:col>20</xdr:col>
      <xdr:colOff>8107</xdr:colOff>
      <xdr:row>86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E14FD120-7D25-4D01-9EE1-88E51CDC0196}"/>
            </a:ext>
          </a:extLst>
        </xdr:cNvPr>
        <xdr:cNvSpPr txBox="1"/>
      </xdr:nvSpPr>
      <xdr:spPr>
        <a:xfrm>
          <a:off x="3766039" y="154451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69</xdr:row>
      <xdr:rowOff>0</xdr:rowOff>
    </xdr:from>
    <xdr:to>
      <xdr:col>14</xdr:col>
      <xdr:colOff>779</xdr:colOff>
      <xdr:row>71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715693E7-9023-4DCF-BBBE-119A9417C4C4}"/>
            </a:ext>
          </a:extLst>
        </xdr:cNvPr>
        <xdr:cNvSpPr txBox="1"/>
      </xdr:nvSpPr>
      <xdr:spPr>
        <a:xfrm>
          <a:off x="2571750" y="1258765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47</xdr:row>
      <xdr:rowOff>0</xdr:rowOff>
    </xdr:from>
    <xdr:to>
      <xdr:col>18</xdr:col>
      <xdr:colOff>198606</xdr:colOff>
      <xdr:row>49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031E258-B046-42D1-94D8-522A26EBDEE2}"/>
            </a:ext>
          </a:extLst>
        </xdr:cNvPr>
        <xdr:cNvSpPr txBox="1"/>
      </xdr:nvSpPr>
      <xdr:spPr>
        <a:xfrm>
          <a:off x="3578087" y="8597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47</xdr:row>
      <xdr:rowOff>0</xdr:rowOff>
    </xdr:from>
    <xdr:to>
      <xdr:col>14</xdr:col>
      <xdr:colOff>0</xdr:colOff>
      <xdr:row>49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D2C1B16-737D-45A1-8F9C-A2F9EE19B2EF}"/>
            </a:ext>
          </a:extLst>
        </xdr:cNvPr>
        <xdr:cNvSpPr txBox="1"/>
      </xdr:nvSpPr>
      <xdr:spPr>
        <a:xfrm>
          <a:off x="2584351" y="8597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5734</xdr:colOff>
      <xdr:row>44</xdr:row>
      <xdr:rowOff>1</xdr:rowOff>
    </xdr:from>
    <xdr:to>
      <xdr:col>19</xdr:col>
      <xdr:colOff>0</xdr:colOff>
      <xdr:row>47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D3FA10B2-0219-4527-8B7D-90310EAF3110}"/>
            </a:ext>
          </a:extLst>
        </xdr:cNvPr>
        <xdr:cNvSpPr/>
      </xdr:nvSpPr>
      <xdr:spPr bwMode="auto">
        <a:xfrm>
          <a:off x="2589908" y="8025849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大津・川島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</a:p>
      </xdr:txBody>
    </xdr:sp>
    <xdr:clientData/>
  </xdr:twoCellAnchor>
  <xdr:twoCellAnchor>
    <xdr:from>
      <xdr:col>18</xdr:col>
      <xdr:colOff>177</xdr:colOff>
      <xdr:row>49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8BFC84F2-9AD3-4BE5-BF7C-51A6F295AB00}"/>
            </a:ext>
          </a:extLst>
        </xdr:cNvPr>
        <xdr:cNvSpPr txBox="1"/>
      </xdr:nvSpPr>
      <xdr:spPr>
        <a:xfrm>
          <a:off x="3578264" y="8978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198606</xdr:colOff>
      <xdr:row>51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6CED0D2F-FAA5-40D4-B7F8-4DF4C879B7F7}"/>
            </a:ext>
          </a:extLst>
        </xdr:cNvPr>
        <xdr:cNvSpPr txBox="1"/>
      </xdr:nvSpPr>
      <xdr:spPr>
        <a:xfrm>
          <a:off x="2584174" y="8978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49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DFA38FC-7D00-434E-97AF-8E9358B9F64D}"/>
            </a:ext>
          </a:extLst>
        </xdr:cNvPr>
        <xdr:cNvSpPr txBox="1"/>
      </xdr:nvSpPr>
      <xdr:spPr>
        <a:xfrm>
          <a:off x="2783133" y="8978348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56</xdr:row>
      <xdr:rowOff>0</xdr:rowOff>
    </xdr:from>
    <xdr:to>
      <xdr:col>14</xdr:col>
      <xdr:colOff>0</xdr:colOff>
      <xdr:row>58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2BCE8DEF-5D94-44E1-9CEB-6FD7D6DE9252}"/>
            </a:ext>
          </a:extLst>
        </xdr:cNvPr>
        <xdr:cNvSpPr txBox="1"/>
      </xdr:nvSpPr>
      <xdr:spPr>
        <a:xfrm>
          <a:off x="2584351" y="103118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54</xdr:row>
      <xdr:rowOff>0</xdr:rowOff>
    </xdr:from>
    <xdr:to>
      <xdr:col>19</xdr:col>
      <xdr:colOff>0</xdr:colOff>
      <xdr:row>56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121209C8-800A-4D8C-8F39-01F5F42C19DB}"/>
            </a:ext>
          </a:extLst>
        </xdr:cNvPr>
        <xdr:cNvSpPr txBox="1"/>
      </xdr:nvSpPr>
      <xdr:spPr>
        <a:xfrm>
          <a:off x="3578264" y="99308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56</xdr:row>
      <xdr:rowOff>0</xdr:rowOff>
    </xdr:from>
    <xdr:to>
      <xdr:col>18</xdr:col>
      <xdr:colOff>0</xdr:colOff>
      <xdr:row>58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FDB8108-9C87-4428-A316-F08131BFE4B6}"/>
            </a:ext>
          </a:extLst>
        </xdr:cNvPr>
        <xdr:cNvSpPr txBox="1"/>
      </xdr:nvSpPr>
      <xdr:spPr>
        <a:xfrm>
          <a:off x="2783133" y="10311848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54</xdr:row>
      <xdr:rowOff>0</xdr:rowOff>
    </xdr:from>
    <xdr:to>
      <xdr:col>13</xdr:col>
      <xdr:colOff>198606</xdr:colOff>
      <xdr:row>56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C82F6A7-9CF7-4A8B-81D1-B45B37D19454}"/>
            </a:ext>
          </a:extLst>
        </xdr:cNvPr>
        <xdr:cNvSpPr txBox="1"/>
      </xdr:nvSpPr>
      <xdr:spPr>
        <a:xfrm>
          <a:off x="2584174" y="99308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56</xdr:row>
      <xdr:rowOff>0</xdr:rowOff>
    </xdr:from>
    <xdr:to>
      <xdr:col>19</xdr:col>
      <xdr:colOff>0</xdr:colOff>
      <xdr:row>58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422830C1-DB2E-4366-AAAA-94618B298A00}"/>
            </a:ext>
          </a:extLst>
        </xdr:cNvPr>
        <xdr:cNvSpPr txBox="1"/>
      </xdr:nvSpPr>
      <xdr:spPr>
        <a:xfrm>
          <a:off x="3578264" y="103118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198606</xdr:colOff>
      <xdr:row>63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C895C7CA-933E-4209-8296-272BF565FFB5}"/>
            </a:ext>
          </a:extLst>
        </xdr:cNvPr>
        <xdr:cNvSpPr txBox="1"/>
      </xdr:nvSpPr>
      <xdr:spPr>
        <a:xfrm>
          <a:off x="2584174" y="11264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198606</xdr:colOff>
      <xdr:row>65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7A771EF3-4159-4C13-862C-A0C8C7A02E6D}"/>
            </a:ext>
          </a:extLst>
        </xdr:cNvPr>
        <xdr:cNvSpPr txBox="1"/>
      </xdr:nvSpPr>
      <xdr:spPr>
        <a:xfrm>
          <a:off x="3578087" y="11645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63</xdr:row>
      <xdr:rowOff>0</xdr:rowOff>
    </xdr:from>
    <xdr:to>
      <xdr:col>17</xdr:col>
      <xdr:colOff>198607</xdr:colOff>
      <xdr:row>65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AF4F4AF7-B6D5-4373-92E2-A9C6550A2310}"/>
            </a:ext>
          </a:extLst>
        </xdr:cNvPr>
        <xdr:cNvSpPr txBox="1"/>
      </xdr:nvSpPr>
      <xdr:spPr>
        <a:xfrm>
          <a:off x="2782957" y="11645348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61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A1FC17C4-41E1-44C8-A264-321E09B69EC5}"/>
            </a:ext>
          </a:extLst>
        </xdr:cNvPr>
        <xdr:cNvSpPr txBox="1"/>
      </xdr:nvSpPr>
      <xdr:spPr>
        <a:xfrm>
          <a:off x="3578264" y="11264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198606</xdr:colOff>
      <xdr:row>65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60659ACF-1FE5-4DF1-BB4D-59470AF0FA1E}"/>
            </a:ext>
          </a:extLst>
        </xdr:cNvPr>
        <xdr:cNvSpPr txBox="1"/>
      </xdr:nvSpPr>
      <xdr:spPr>
        <a:xfrm>
          <a:off x="2584174" y="11645348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177</xdr:colOff>
      <xdr:row>71</xdr:row>
      <xdr:rowOff>0</xdr:rowOff>
    </xdr:from>
    <xdr:to>
      <xdr:col>19</xdr:col>
      <xdr:colOff>0</xdr:colOff>
      <xdr:row>73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D902D74D-A4DB-4F0A-B709-5C168E10E5FC}"/>
            </a:ext>
          </a:extLst>
        </xdr:cNvPr>
        <xdr:cNvSpPr txBox="1"/>
      </xdr:nvSpPr>
      <xdr:spPr>
        <a:xfrm>
          <a:off x="3578264" y="13061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63</xdr:row>
      <xdr:rowOff>0</xdr:rowOff>
    </xdr:from>
    <xdr:to>
      <xdr:col>13</xdr:col>
      <xdr:colOff>0</xdr:colOff>
      <xdr:row>65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54980BB1-E814-4D21-918E-8821E2B44C4F}"/>
            </a:ext>
          </a:extLst>
        </xdr:cNvPr>
        <xdr:cNvSpPr txBox="1"/>
      </xdr:nvSpPr>
      <xdr:spPr>
        <a:xfrm>
          <a:off x="2385568" y="11537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198606</xdr:colOff>
      <xdr:row>64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F148D854-C991-404E-ACE1-C367BCB312FE}"/>
            </a:ext>
          </a:extLst>
        </xdr:cNvPr>
        <xdr:cNvSpPr txBox="1"/>
      </xdr:nvSpPr>
      <xdr:spPr>
        <a:xfrm>
          <a:off x="3578087" y="11347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5734</xdr:colOff>
      <xdr:row>58</xdr:row>
      <xdr:rowOff>1</xdr:rowOff>
    </xdr:from>
    <xdr:to>
      <xdr:col>19</xdr:col>
      <xdr:colOff>0</xdr:colOff>
      <xdr:row>61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211A5BC8-14D0-43FC-BD57-530DA6CACC10}"/>
            </a:ext>
          </a:extLst>
        </xdr:cNvPr>
        <xdr:cNvSpPr/>
      </xdr:nvSpPr>
      <xdr:spPr bwMode="auto">
        <a:xfrm>
          <a:off x="2589908" y="10585175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國松・濱川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國松企画</a:t>
          </a:r>
        </a:p>
      </xdr:txBody>
    </xdr:sp>
    <xdr:clientData/>
  </xdr:twoCellAnchor>
  <xdr:twoCellAnchor>
    <xdr:from>
      <xdr:col>13</xdr:col>
      <xdr:colOff>177</xdr:colOff>
      <xdr:row>61</xdr:row>
      <xdr:rowOff>0</xdr:rowOff>
    </xdr:from>
    <xdr:to>
      <xdr:col>14</xdr:col>
      <xdr:colOff>0</xdr:colOff>
      <xdr:row>63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23719C61-6C49-46C1-9774-64157779E920}"/>
            </a:ext>
          </a:extLst>
        </xdr:cNvPr>
        <xdr:cNvSpPr txBox="1"/>
      </xdr:nvSpPr>
      <xdr:spPr>
        <a:xfrm>
          <a:off x="2584351" y="11156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198606</xdr:colOff>
      <xdr:row>66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CCAA60EB-686E-4523-94B6-0FFB5A13E412}"/>
            </a:ext>
          </a:extLst>
        </xdr:cNvPr>
        <xdr:cNvSpPr txBox="1"/>
      </xdr:nvSpPr>
      <xdr:spPr>
        <a:xfrm>
          <a:off x="3578087" y="11728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64</xdr:row>
      <xdr:rowOff>0</xdr:rowOff>
    </xdr:from>
    <xdr:to>
      <xdr:col>18</xdr:col>
      <xdr:colOff>0</xdr:colOff>
      <xdr:row>66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A473103E-346A-4C69-B8FB-4AF7D14551FD}"/>
            </a:ext>
          </a:extLst>
        </xdr:cNvPr>
        <xdr:cNvSpPr txBox="1"/>
      </xdr:nvSpPr>
      <xdr:spPr>
        <a:xfrm>
          <a:off x="2782957" y="11728174"/>
          <a:ext cx="7951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198606</xdr:colOff>
      <xdr:row>66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CEA3CC87-3797-4E87-A041-3284331EECEE}"/>
            </a:ext>
          </a:extLst>
        </xdr:cNvPr>
        <xdr:cNvSpPr txBox="1"/>
      </xdr:nvSpPr>
      <xdr:spPr>
        <a:xfrm>
          <a:off x="2584174" y="11728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198606</xdr:colOff>
      <xdr:row>67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270056A3-0CD8-4458-AEAC-A3D6CA406EDB}"/>
            </a:ext>
          </a:extLst>
        </xdr:cNvPr>
        <xdr:cNvSpPr txBox="1"/>
      </xdr:nvSpPr>
      <xdr:spPr>
        <a:xfrm>
          <a:off x="2385391" y="11918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70</xdr:row>
      <xdr:rowOff>0</xdr:rowOff>
    </xdr:from>
    <xdr:to>
      <xdr:col>13</xdr:col>
      <xdr:colOff>198606</xdr:colOff>
      <xdr:row>72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1E01FCB5-5266-4231-A463-06B13C111C00}"/>
            </a:ext>
          </a:extLst>
        </xdr:cNvPr>
        <xdr:cNvSpPr txBox="1"/>
      </xdr:nvSpPr>
      <xdr:spPr>
        <a:xfrm>
          <a:off x="2584174" y="12871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198606</xdr:colOff>
      <xdr:row>74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BD65486D-AA93-494B-90F4-952B54BCAF3F}"/>
            </a:ext>
          </a:extLst>
        </xdr:cNvPr>
        <xdr:cNvSpPr txBox="1"/>
      </xdr:nvSpPr>
      <xdr:spPr>
        <a:xfrm>
          <a:off x="2385391" y="13252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73</xdr:row>
      <xdr:rowOff>0</xdr:rowOff>
    </xdr:from>
    <xdr:to>
      <xdr:col>18</xdr:col>
      <xdr:colOff>198606</xdr:colOff>
      <xdr:row>75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ADA18B8B-7646-4C06-8F97-7FF00FDD8B3F}"/>
            </a:ext>
          </a:extLst>
        </xdr:cNvPr>
        <xdr:cNvSpPr txBox="1"/>
      </xdr:nvSpPr>
      <xdr:spPr>
        <a:xfrm>
          <a:off x="3578087" y="13442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198606</xdr:colOff>
      <xdr:row>76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2C7DC72D-D1F0-46FA-B96F-B99CB0CB02B3}"/>
            </a:ext>
          </a:extLst>
        </xdr:cNvPr>
        <xdr:cNvSpPr txBox="1"/>
      </xdr:nvSpPr>
      <xdr:spPr>
        <a:xfrm>
          <a:off x="2385391" y="13633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198606</xdr:colOff>
      <xdr:row>75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FB3E0D1C-E994-4B62-B7A9-0157FB2B3553}"/>
            </a:ext>
          </a:extLst>
        </xdr:cNvPr>
        <xdr:cNvSpPr txBox="1"/>
      </xdr:nvSpPr>
      <xdr:spPr>
        <a:xfrm>
          <a:off x="2584174" y="13442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73</xdr:row>
      <xdr:rowOff>0</xdr:rowOff>
    </xdr:from>
    <xdr:to>
      <xdr:col>18</xdr:col>
      <xdr:colOff>0</xdr:colOff>
      <xdr:row>75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3F4671C-1128-49B4-A4CC-AEDD5D4F6063}"/>
            </a:ext>
          </a:extLst>
        </xdr:cNvPr>
        <xdr:cNvSpPr txBox="1"/>
      </xdr:nvSpPr>
      <xdr:spPr>
        <a:xfrm>
          <a:off x="2782957" y="13442674"/>
          <a:ext cx="7951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83</xdr:row>
      <xdr:rowOff>0</xdr:rowOff>
    </xdr:from>
    <xdr:to>
      <xdr:col>13</xdr:col>
      <xdr:colOff>0</xdr:colOff>
      <xdr:row>85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E5E32AC9-D237-4498-B277-46CEEE1BE5C4}"/>
            </a:ext>
          </a:extLst>
        </xdr:cNvPr>
        <xdr:cNvSpPr txBox="1"/>
      </xdr:nvSpPr>
      <xdr:spPr>
        <a:xfrm>
          <a:off x="2385568" y="15347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13</xdr:col>
      <xdr:colOff>198606</xdr:colOff>
      <xdr:row>84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475417D5-19A5-41D9-AC6D-BBAC9B84E1EB}"/>
            </a:ext>
          </a:extLst>
        </xdr:cNvPr>
        <xdr:cNvSpPr txBox="1"/>
      </xdr:nvSpPr>
      <xdr:spPr>
        <a:xfrm>
          <a:off x="2584174" y="15157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80</xdr:row>
      <xdr:rowOff>0</xdr:rowOff>
    </xdr:from>
    <xdr:to>
      <xdr:col>18</xdr:col>
      <xdr:colOff>198606</xdr:colOff>
      <xdr:row>82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DB3C77B4-D090-4C22-AB07-22240F5B16F5}"/>
            </a:ext>
          </a:extLst>
        </xdr:cNvPr>
        <xdr:cNvSpPr txBox="1"/>
      </xdr:nvSpPr>
      <xdr:spPr>
        <a:xfrm>
          <a:off x="3578087" y="147761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81</xdr:row>
      <xdr:rowOff>0</xdr:rowOff>
    </xdr:from>
    <xdr:to>
      <xdr:col>19</xdr:col>
      <xdr:colOff>198606</xdr:colOff>
      <xdr:row>83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1C5B48F6-0940-4740-A822-580E7D914757}"/>
            </a:ext>
          </a:extLst>
        </xdr:cNvPr>
        <xdr:cNvSpPr txBox="1"/>
      </xdr:nvSpPr>
      <xdr:spPr>
        <a:xfrm>
          <a:off x="3776870" y="14966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79</xdr:row>
      <xdr:rowOff>0</xdr:rowOff>
    </xdr:from>
    <xdr:to>
      <xdr:col>14</xdr:col>
      <xdr:colOff>0</xdr:colOff>
      <xdr:row>81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312920C1-66E1-4451-A172-E031D417E3C7}"/>
            </a:ext>
          </a:extLst>
        </xdr:cNvPr>
        <xdr:cNvSpPr txBox="1"/>
      </xdr:nvSpPr>
      <xdr:spPr>
        <a:xfrm>
          <a:off x="2584351" y="14585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81</xdr:row>
      <xdr:rowOff>0</xdr:rowOff>
    </xdr:from>
    <xdr:to>
      <xdr:col>13</xdr:col>
      <xdr:colOff>0</xdr:colOff>
      <xdr:row>83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B092085F-E041-41A2-97B2-E2860B0F2ECC}"/>
            </a:ext>
          </a:extLst>
        </xdr:cNvPr>
        <xdr:cNvSpPr txBox="1"/>
      </xdr:nvSpPr>
      <xdr:spPr>
        <a:xfrm>
          <a:off x="2385568" y="14966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19</xdr:col>
      <xdr:colOff>198606</xdr:colOff>
      <xdr:row>81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44CC117D-BE67-4DE1-86B8-5A6D257B9EAB}"/>
            </a:ext>
          </a:extLst>
        </xdr:cNvPr>
        <xdr:cNvSpPr txBox="1"/>
      </xdr:nvSpPr>
      <xdr:spPr>
        <a:xfrm>
          <a:off x="3776870" y="14585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83</xdr:row>
      <xdr:rowOff>0</xdr:rowOff>
    </xdr:from>
    <xdr:to>
      <xdr:col>19</xdr:col>
      <xdr:colOff>0</xdr:colOff>
      <xdr:row>85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58D19428-EB1C-4242-A4C7-9FE9E3A93511}"/>
            </a:ext>
          </a:extLst>
        </xdr:cNvPr>
        <xdr:cNvSpPr txBox="1"/>
      </xdr:nvSpPr>
      <xdr:spPr>
        <a:xfrm>
          <a:off x="3578264" y="15347674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18</xdr:col>
      <xdr:colOff>0</xdr:colOff>
      <xdr:row>84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5B166C51-2E83-4F60-BCFC-682D0C418638}"/>
            </a:ext>
          </a:extLst>
        </xdr:cNvPr>
        <xdr:cNvSpPr txBox="1"/>
      </xdr:nvSpPr>
      <xdr:spPr>
        <a:xfrm>
          <a:off x="2782957" y="15157174"/>
          <a:ext cx="7951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10</xdr:col>
      <xdr:colOff>0</xdr:colOff>
      <xdr:row>31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C0216474-73BD-4F40-ABE5-5E3283F6B164}"/>
            </a:ext>
          </a:extLst>
        </xdr:cNvPr>
        <xdr:cNvCxnSpPr/>
      </xdr:nvCxnSpPr>
      <xdr:spPr bwMode="auto">
        <a:xfrm flipV="1">
          <a:off x="0" y="5242891"/>
          <a:ext cx="1987826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78</xdr:row>
      <xdr:rowOff>0</xdr:rowOff>
    </xdr:from>
    <xdr:to>
      <xdr:col>30</xdr:col>
      <xdr:colOff>0</xdr:colOff>
      <xdr:row>80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C153F617-FA9D-468F-8EB1-12723C29586A}"/>
            </a:ext>
          </a:extLst>
        </xdr:cNvPr>
        <xdr:cNvCxnSpPr/>
      </xdr:nvCxnSpPr>
      <xdr:spPr bwMode="auto">
        <a:xfrm flipV="1">
          <a:off x="4174435" y="14411739"/>
          <a:ext cx="178904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78</xdr:row>
      <xdr:rowOff>0</xdr:rowOff>
    </xdr:from>
    <xdr:to>
      <xdr:col>13</xdr:col>
      <xdr:colOff>198606</xdr:colOff>
      <xdr:row>80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AB5A9130-3A16-4D58-B136-AF6FE9ECE7E8}"/>
            </a:ext>
          </a:extLst>
        </xdr:cNvPr>
        <xdr:cNvSpPr txBox="1"/>
      </xdr:nvSpPr>
      <xdr:spPr>
        <a:xfrm>
          <a:off x="2584174" y="14411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81</xdr:row>
      <xdr:rowOff>0</xdr:rowOff>
    </xdr:from>
    <xdr:to>
      <xdr:col>13</xdr:col>
      <xdr:colOff>198606</xdr:colOff>
      <xdr:row>83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EBD86A4C-06D7-4E0F-8D5F-36F821D4F5EE}"/>
            </a:ext>
          </a:extLst>
        </xdr:cNvPr>
        <xdr:cNvSpPr txBox="1"/>
      </xdr:nvSpPr>
      <xdr:spPr>
        <a:xfrm>
          <a:off x="2584174" y="14983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198606</xdr:colOff>
      <xdr:row>84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69F51C9F-1D3C-43B6-B1F7-A688A3ED66D2}"/>
            </a:ext>
          </a:extLst>
        </xdr:cNvPr>
        <xdr:cNvSpPr txBox="1"/>
      </xdr:nvSpPr>
      <xdr:spPr>
        <a:xfrm>
          <a:off x="2385391" y="15173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80</xdr:row>
      <xdr:rowOff>1</xdr:rowOff>
    </xdr:from>
    <xdr:to>
      <xdr:col>20</xdr:col>
      <xdr:colOff>0</xdr:colOff>
      <xdr:row>82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3EFC264A-2AE6-4D0B-B56C-DAFD11C4F85F}"/>
            </a:ext>
          </a:extLst>
        </xdr:cNvPr>
        <xdr:cNvSpPr txBox="1"/>
      </xdr:nvSpPr>
      <xdr:spPr>
        <a:xfrm rot="10800000" flipV="1">
          <a:off x="3776870" y="14792740"/>
          <a:ext cx="1987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9236</xdr:colOff>
      <xdr:row>78</xdr:row>
      <xdr:rowOff>0</xdr:rowOff>
    </xdr:from>
    <xdr:to>
      <xdr:col>19</xdr:col>
      <xdr:colOff>198781</xdr:colOff>
      <xdr:row>80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8FE44D0E-7731-4865-913F-B7F1866F0B14}"/>
            </a:ext>
          </a:extLst>
        </xdr:cNvPr>
        <xdr:cNvSpPr txBox="1"/>
      </xdr:nvSpPr>
      <xdr:spPr>
        <a:xfrm rot="10800000" flipV="1">
          <a:off x="3786106" y="14411739"/>
          <a:ext cx="18954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18</xdr:col>
      <xdr:colOff>193049</xdr:colOff>
      <xdr:row>59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5843497D-F707-4D23-84E3-A31EBFE2D99E}"/>
            </a:ext>
          </a:extLst>
        </xdr:cNvPr>
        <xdr:cNvSpPr/>
      </xdr:nvSpPr>
      <xdr:spPr bwMode="auto">
        <a:xfrm>
          <a:off x="2584174" y="10411239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鏡・津田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チーム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HIURA</a:t>
          </a:r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・牟岐クラブ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7282FC9B-9B3D-4809-B605-64FBD4A59097}"/>
            </a:ext>
          </a:extLst>
        </xdr:cNvPr>
        <xdr:cNvCxnSpPr/>
      </xdr:nvCxnSpPr>
      <xdr:spPr bwMode="auto">
        <a:xfrm flipV="1">
          <a:off x="0" y="4480891"/>
          <a:ext cx="1987826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70</xdr:row>
      <xdr:rowOff>0</xdr:rowOff>
    </xdr:from>
    <xdr:to>
      <xdr:col>30</xdr:col>
      <xdr:colOff>0</xdr:colOff>
      <xdr:row>72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DCB0D1D3-0478-40ED-9119-59BBFA4D98EA}"/>
            </a:ext>
          </a:extLst>
        </xdr:cNvPr>
        <xdr:cNvCxnSpPr/>
      </xdr:nvCxnSpPr>
      <xdr:spPr bwMode="auto">
        <a:xfrm flipV="1">
          <a:off x="4174435" y="12887739"/>
          <a:ext cx="178904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18</xdr:col>
      <xdr:colOff>0</xdr:colOff>
      <xdr:row>72</xdr:row>
      <xdr:rowOff>1</xdr:rowOff>
    </xdr:from>
    <xdr:to>
      <xdr:col>18</xdr:col>
      <xdr:colOff>198782</xdr:colOff>
      <xdr:row>74</xdr:row>
      <xdr:rowOff>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E39839AF-5B3B-40F9-AF76-8FB045425E54}"/>
            </a:ext>
          </a:extLst>
        </xdr:cNvPr>
        <xdr:cNvSpPr txBox="1"/>
      </xdr:nvSpPr>
      <xdr:spPr>
        <a:xfrm rot="10800000" flipV="1">
          <a:off x="3578087" y="13268740"/>
          <a:ext cx="1987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9236</xdr:colOff>
      <xdr:row>70</xdr:row>
      <xdr:rowOff>0</xdr:rowOff>
    </xdr:from>
    <xdr:to>
      <xdr:col>18</xdr:col>
      <xdr:colOff>198781</xdr:colOff>
      <xdr:row>72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6F5C92CC-ABF9-4118-8F1E-2FE01738B80C}"/>
            </a:ext>
          </a:extLst>
        </xdr:cNvPr>
        <xdr:cNvSpPr txBox="1"/>
      </xdr:nvSpPr>
      <xdr:spPr>
        <a:xfrm rot="10800000" flipV="1">
          <a:off x="3587323" y="12887739"/>
          <a:ext cx="18954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15</xdr:col>
      <xdr:colOff>0</xdr:colOff>
      <xdr:row>31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A219B635-2A4D-4B42-8ABA-2D3A7F9AC8C8}"/>
            </a:ext>
          </a:extLst>
        </xdr:cNvPr>
        <xdr:cNvCxnSpPr/>
      </xdr:nvCxnSpPr>
      <xdr:spPr bwMode="auto">
        <a:xfrm flipV="1">
          <a:off x="1987826" y="5242891"/>
          <a:ext cx="99391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0</xdr:colOff>
      <xdr:row>25</xdr:row>
      <xdr:rowOff>0</xdr:rowOff>
    </xdr:from>
    <xdr:to>
      <xdr:col>25</xdr:col>
      <xdr:colOff>0</xdr:colOff>
      <xdr:row>27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AD155236-E2E2-4227-9B24-1DC9FEC29A66}"/>
            </a:ext>
          </a:extLst>
        </xdr:cNvPr>
        <xdr:cNvCxnSpPr/>
      </xdr:nvCxnSpPr>
      <xdr:spPr bwMode="auto">
        <a:xfrm flipV="1">
          <a:off x="3975652" y="4480891"/>
          <a:ext cx="99391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6</xdr:row>
      <xdr:rowOff>107670</xdr:rowOff>
    </xdr:from>
    <xdr:to>
      <xdr:col>33</xdr:col>
      <xdr:colOff>191928</xdr:colOff>
      <xdr:row>7</xdr:row>
      <xdr:rowOff>107670</xdr:rowOff>
    </xdr:to>
    <xdr:sp macro="" textlink="">
      <xdr:nvSpPr>
        <xdr:cNvPr id="17" name="四角形: 角を丸くする 16">
          <a:extLst>
            <a:ext uri="{FF2B5EF4-FFF2-40B4-BE49-F238E27FC236}">
              <a16:creationId xmlns="" xmlns:a16="http://schemas.microsoft.com/office/drawing/2014/main" id="{A7DEDA0D-6A50-4D43-9BF3-E90DB0186E28}"/>
            </a:ext>
          </a:extLst>
        </xdr:cNvPr>
        <xdr:cNvSpPr/>
      </xdr:nvSpPr>
      <xdr:spPr bwMode="auto">
        <a:xfrm>
          <a:off x="5963478" y="1234105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30</xdr:col>
      <xdr:colOff>6855</xdr:colOff>
      <xdr:row>8</xdr:row>
      <xdr:rowOff>107670</xdr:rowOff>
    </xdr:from>
    <xdr:to>
      <xdr:col>34</xdr:col>
      <xdr:colOff>0</xdr:colOff>
      <xdr:row>9</xdr:row>
      <xdr:rowOff>107670</xdr:rowOff>
    </xdr:to>
    <xdr:sp macro="" textlink="">
      <xdr:nvSpPr>
        <xdr:cNvPr id="18" name="四角形: 角を丸くする 17">
          <a:extLst>
            <a:ext uri="{FF2B5EF4-FFF2-40B4-BE49-F238E27FC236}">
              <a16:creationId xmlns="" xmlns:a16="http://schemas.microsoft.com/office/drawing/2014/main" id="{5B014B7B-AE72-44A3-8319-21C538E7953A}"/>
            </a:ext>
          </a:extLst>
        </xdr:cNvPr>
        <xdr:cNvSpPr/>
      </xdr:nvSpPr>
      <xdr:spPr bwMode="auto">
        <a:xfrm>
          <a:off x="5970333" y="1615105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12</xdr:row>
      <xdr:rowOff>107670</xdr:rowOff>
    </xdr:from>
    <xdr:to>
      <xdr:col>33</xdr:col>
      <xdr:colOff>191928</xdr:colOff>
      <xdr:row>14</xdr:row>
      <xdr:rowOff>49692</xdr:rowOff>
    </xdr:to>
    <xdr:sp macro="" textlink="">
      <xdr:nvSpPr>
        <xdr:cNvPr id="19" name="四角形: 角を丸くする 18">
          <a:extLst>
            <a:ext uri="{FF2B5EF4-FFF2-40B4-BE49-F238E27FC236}">
              <a16:creationId xmlns="" xmlns:a16="http://schemas.microsoft.com/office/drawing/2014/main" id="{1F94D5E9-3170-41A9-97A0-BB163FFFE1DD}"/>
            </a:ext>
          </a:extLst>
        </xdr:cNvPr>
        <xdr:cNvSpPr/>
      </xdr:nvSpPr>
      <xdr:spPr bwMode="auto">
        <a:xfrm>
          <a:off x="5963478" y="2377105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79</xdr:row>
      <xdr:rowOff>0</xdr:rowOff>
    </xdr:from>
    <xdr:to>
      <xdr:col>18</xdr:col>
      <xdr:colOff>198606</xdr:colOff>
      <xdr:row>81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7C233865-D71A-4E2A-9AED-E0E115A762DA}"/>
            </a:ext>
          </a:extLst>
        </xdr:cNvPr>
        <xdr:cNvSpPr txBox="1"/>
      </xdr:nvSpPr>
      <xdr:spPr>
        <a:xfrm>
          <a:off x="3578087" y="14602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80</xdr:row>
      <xdr:rowOff>0</xdr:rowOff>
    </xdr:from>
    <xdr:to>
      <xdr:col>13</xdr:col>
      <xdr:colOff>0</xdr:colOff>
      <xdr:row>82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E53F29BD-DAD2-4E94-9EE8-1D6467F0EB5B}"/>
            </a:ext>
          </a:extLst>
        </xdr:cNvPr>
        <xdr:cNvSpPr txBox="1"/>
      </xdr:nvSpPr>
      <xdr:spPr>
        <a:xfrm>
          <a:off x="2385568" y="14792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8283</xdr:colOff>
      <xdr:row>82</xdr:row>
      <xdr:rowOff>0</xdr:rowOff>
    </xdr:from>
    <xdr:to>
      <xdr:col>19</xdr:col>
      <xdr:colOff>8106</xdr:colOff>
      <xdr:row>84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4F582E2A-D617-4839-8467-6C292987047E}"/>
            </a:ext>
          </a:extLst>
        </xdr:cNvPr>
        <xdr:cNvSpPr txBox="1"/>
      </xdr:nvSpPr>
      <xdr:spPr>
        <a:xfrm>
          <a:off x="3586370" y="15173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6B661E4D-19F8-4BCD-A61B-864473E3087A}"/>
            </a:ext>
          </a:extLst>
        </xdr:cNvPr>
        <xdr:cNvSpPr txBox="1"/>
      </xdr:nvSpPr>
      <xdr:spPr>
        <a:xfrm>
          <a:off x="2782957" y="14983239"/>
          <a:ext cx="79513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72</xdr:row>
      <xdr:rowOff>0</xdr:rowOff>
    </xdr:from>
    <xdr:to>
      <xdr:col>13</xdr:col>
      <xdr:colOff>198606</xdr:colOff>
      <xdr:row>74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B88147C6-2A01-45B6-9199-C18EFF3F3E12}"/>
            </a:ext>
          </a:extLst>
        </xdr:cNvPr>
        <xdr:cNvSpPr txBox="1"/>
      </xdr:nvSpPr>
      <xdr:spPr>
        <a:xfrm>
          <a:off x="2584174" y="13268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71</xdr:row>
      <xdr:rowOff>0</xdr:rowOff>
    </xdr:from>
    <xdr:to>
      <xdr:col>12</xdr:col>
      <xdr:colOff>198606</xdr:colOff>
      <xdr:row>73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9E582F77-DED1-4FEB-88AF-67E9E854A8EC}"/>
            </a:ext>
          </a:extLst>
        </xdr:cNvPr>
        <xdr:cNvSpPr txBox="1"/>
      </xdr:nvSpPr>
      <xdr:spPr>
        <a:xfrm>
          <a:off x="2385391" y="13078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72</xdr:row>
      <xdr:rowOff>0</xdr:rowOff>
    </xdr:from>
    <xdr:to>
      <xdr:col>18</xdr:col>
      <xdr:colOff>0</xdr:colOff>
      <xdr:row>74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ACBB5B71-7CF6-468A-B6E0-F89371E1B16C}"/>
            </a:ext>
          </a:extLst>
        </xdr:cNvPr>
        <xdr:cNvSpPr txBox="1"/>
      </xdr:nvSpPr>
      <xdr:spPr>
        <a:xfrm>
          <a:off x="2783133" y="13268739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69</xdr:row>
      <xdr:rowOff>0</xdr:rowOff>
    </xdr:from>
    <xdr:to>
      <xdr:col>14</xdr:col>
      <xdr:colOff>0</xdr:colOff>
      <xdr:row>71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C3086F2E-795C-41DD-BA51-598A2CBAF75F}"/>
            </a:ext>
          </a:extLst>
        </xdr:cNvPr>
        <xdr:cNvSpPr txBox="1"/>
      </xdr:nvSpPr>
      <xdr:spPr>
        <a:xfrm>
          <a:off x="2584351" y="12697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73</xdr:row>
      <xdr:rowOff>0</xdr:rowOff>
    </xdr:from>
    <xdr:to>
      <xdr:col>13</xdr:col>
      <xdr:colOff>0</xdr:colOff>
      <xdr:row>75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F57A9079-9009-40A6-A782-0F3B1FA11F7B}"/>
            </a:ext>
          </a:extLst>
        </xdr:cNvPr>
        <xdr:cNvSpPr txBox="1"/>
      </xdr:nvSpPr>
      <xdr:spPr>
        <a:xfrm>
          <a:off x="2385568" y="13459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62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811B0784-4340-4824-BC13-F1D8A4BEF5D8}"/>
            </a:ext>
          </a:extLst>
        </xdr:cNvPr>
        <xdr:cNvSpPr txBox="1"/>
      </xdr:nvSpPr>
      <xdr:spPr>
        <a:xfrm>
          <a:off x="2385568" y="11363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198606</xdr:colOff>
      <xdr:row>65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53236830-6293-4686-B980-8CEA4378D9E3}"/>
            </a:ext>
          </a:extLst>
        </xdr:cNvPr>
        <xdr:cNvSpPr txBox="1"/>
      </xdr:nvSpPr>
      <xdr:spPr>
        <a:xfrm>
          <a:off x="2584174" y="11554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198606</xdr:colOff>
      <xdr:row>65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920D1B35-E49B-4F94-8AFD-D44D3CAEC6B6}"/>
            </a:ext>
          </a:extLst>
        </xdr:cNvPr>
        <xdr:cNvSpPr txBox="1"/>
      </xdr:nvSpPr>
      <xdr:spPr>
        <a:xfrm>
          <a:off x="3578087" y="11554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64</xdr:row>
      <xdr:rowOff>0</xdr:rowOff>
    </xdr:from>
    <xdr:to>
      <xdr:col>13</xdr:col>
      <xdr:colOff>0</xdr:colOff>
      <xdr:row>66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29AB489D-2F5F-4D14-8C9E-B3ED7206B45D}"/>
            </a:ext>
          </a:extLst>
        </xdr:cNvPr>
        <xdr:cNvSpPr txBox="1"/>
      </xdr:nvSpPr>
      <xdr:spPr>
        <a:xfrm>
          <a:off x="2385568" y="11744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60</xdr:row>
      <xdr:rowOff>0</xdr:rowOff>
    </xdr:from>
    <xdr:to>
      <xdr:col>14</xdr:col>
      <xdr:colOff>0</xdr:colOff>
      <xdr:row>62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C426ECC9-4596-42A0-9F1D-1261A0EAE0C7}"/>
            </a:ext>
          </a:extLst>
        </xdr:cNvPr>
        <xdr:cNvSpPr txBox="1"/>
      </xdr:nvSpPr>
      <xdr:spPr>
        <a:xfrm>
          <a:off x="2584351" y="109827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61</xdr:row>
      <xdr:rowOff>0</xdr:rowOff>
    </xdr:from>
    <xdr:to>
      <xdr:col>19</xdr:col>
      <xdr:colOff>0</xdr:colOff>
      <xdr:row>63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E6C5E0A6-9633-437B-9C4D-A3EC24A34D64}"/>
            </a:ext>
          </a:extLst>
        </xdr:cNvPr>
        <xdr:cNvSpPr txBox="1"/>
      </xdr:nvSpPr>
      <xdr:spPr>
        <a:xfrm>
          <a:off x="3578264" y="11173239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63</xdr:row>
      <xdr:rowOff>0</xdr:rowOff>
    </xdr:from>
    <xdr:to>
      <xdr:col>18</xdr:col>
      <xdr:colOff>0</xdr:colOff>
      <xdr:row>65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383EE715-4CDC-4765-BDD2-A836CDBD1720}"/>
            </a:ext>
          </a:extLst>
        </xdr:cNvPr>
        <xdr:cNvSpPr txBox="1"/>
      </xdr:nvSpPr>
      <xdr:spPr>
        <a:xfrm>
          <a:off x="2783133" y="11554239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</xdr:colOff>
      <xdr:row>105</xdr:row>
      <xdr:rowOff>0</xdr:rowOff>
    </xdr:from>
    <xdr:to>
      <xdr:col>19</xdr:col>
      <xdr:colOff>197826</xdr:colOff>
      <xdr:row>107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214E474B-667F-4BB1-8A20-8F7185A70CCA}"/>
            </a:ext>
          </a:extLst>
        </xdr:cNvPr>
        <xdr:cNvSpPr txBox="1"/>
      </xdr:nvSpPr>
      <xdr:spPr>
        <a:xfrm>
          <a:off x="3758888" y="189400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780</xdr:colOff>
      <xdr:row>101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450B16E4-D793-4247-9036-E1785495AC32}"/>
            </a:ext>
          </a:extLst>
        </xdr:cNvPr>
        <xdr:cNvSpPr txBox="1"/>
      </xdr:nvSpPr>
      <xdr:spPr>
        <a:xfrm>
          <a:off x="3758712" y="17797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176</xdr:colOff>
      <xdr:row>100</xdr:row>
      <xdr:rowOff>0</xdr:rowOff>
    </xdr:from>
    <xdr:to>
      <xdr:col>19</xdr:col>
      <xdr:colOff>0</xdr:colOff>
      <xdr:row>102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38D6E581-E8B7-4D2B-92B4-8833B4CADAE7}"/>
            </a:ext>
          </a:extLst>
        </xdr:cNvPr>
        <xdr:cNvSpPr txBox="1"/>
      </xdr:nvSpPr>
      <xdr:spPr>
        <a:xfrm>
          <a:off x="3561061" y="179875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4778</xdr:colOff>
      <xdr:row>86</xdr:row>
      <xdr:rowOff>0</xdr:rowOff>
    </xdr:from>
    <xdr:to>
      <xdr:col>19</xdr:col>
      <xdr:colOff>0</xdr:colOff>
      <xdr:row>88</xdr:row>
      <xdr:rowOff>190499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954F58B7-A1E9-4644-B2AC-54F919EDD0D2}"/>
            </a:ext>
          </a:extLst>
        </xdr:cNvPr>
        <xdr:cNvSpPr/>
      </xdr:nvSpPr>
      <xdr:spPr bwMode="auto">
        <a:xfrm>
          <a:off x="2576528" y="15320596"/>
          <a:ext cx="1182184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樋本・藤村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</a:p>
      </xdr:txBody>
    </xdr:sp>
    <xdr:clientData/>
  </xdr:twoCellAnchor>
  <xdr:twoCellAnchor>
    <xdr:from>
      <xdr:col>18</xdr:col>
      <xdr:colOff>0</xdr:colOff>
      <xdr:row>60</xdr:row>
      <xdr:rowOff>0</xdr:rowOff>
    </xdr:from>
    <xdr:to>
      <xdr:col>19</xdr:col>
      <xdr:colOff>193642</xdr:colOff>
      <xdr:row>61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3DC73F58-5793-44A3-83B6-1BB000D83719}"/>
            </a:ext>
          </a:extLst>
        </xdr:cNvPr>
        <xdr:cNvSpPr/>
      </xdr:nvSpPr>
      <xdr:spPr bwMode="auto">
        <a:xfrm>
          <a:off x="3560885" y="10697308"/>
          <a:ext cx="391469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26-30</a:t>
          </a:r>
          <a:endParaRPr kumimoji="1" lang="ja-JP" altLang="en-US" sz="1000"/>
        </a:p>
      </xdr:txBody>
    </xdr:sp>
    <xdr:clientData/>
  </xdr:twoCellAnchor>
  <xdr:twoCellAnchor>
    <xdr:from>
      <xdr:col>22</xdr:col>
      <xdr:colOff>193322</xdr:colOff>
      <xdr:row>60</xdr:row>
      <xdr:rowOff>0</xdr:rowOff>
    </xdr:from>
    <xdr:to>
      <xdr:col>24</xdr:col>
      <xdr:colOff>188502</xdr:colOff>
      <xdr:row>61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3D62B3E1-993A-48F4-B3B5-122D6B66FC29}"/>
            </a:ext>
          </a:extLst>
        </xdr:cNvPr>
        <xdr:cNvSpPr/>
      </xdr:nvSpPr>
      <xdr:spPr bwMode="auto">
        <a:xfrm>
          <a:off x="4545514" y="10697308"/>
          <a:ext cx="390834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39-37</a:t>
          </a:r>
          <a:endParaRPr kumimoji="1" lang="ja-JP" altLang="en-US" sz="1000"/>
        </a:p>
      </xdr:txBody>
    </xdr:sp>
    <xdr:clientData/>
  </xdr:twoCellAnchor>
  <xdr:twoCellAnchor>
    <xdr:from>
      <xdr:col>30</xdr:col>
      <xdr:colOff>0</xdr:colOff>
      <xdr:row>61</xdr:row>
      <xdr:rowOff>99390</xdr:rowOff>
    </xdr:from>
    <xdr:to>
      <xdr:col>33</xdr:col>
      <xdr:colOff>191928</xdr:colOff>
      <xdr:row>62</xdr:row>
      <xdr:rowOff>99390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52E11A44-D7A1-4EE4-8CC8-F493AFA5B0B9}"/>
            </a:ext>
          </a:extLst>
        </xdr:cNvPr>
        <xdr:cNvSpPr/>
      </xdr:nvSpPr>
      <xdr:spPr bwMode="auto">
        <a:xfrm>
          <a:off x="5963478" y="10991020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65/67=0.97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193642</xdr:colOff>
      <xdr:row>63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="" xmlns:a16="http://schemas.microsoft.com/office/drawing/2014/main" id="{CC7B3F05-24D7-4CC5-ABD8-3510344C16C4}"/>
            </a:ext>
          </a:extLst>
        </xdr:cNvPr>
        <xdr:cNvSpPr/>
      </xdr:nvSpPr>
      <xdr:spPr bwMode="auto">
        <a:xfrm>
          <a:off x="2571750" y="11078308"/>
          <a:ext cx="391469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30-26</a:t>
          </a:r>
          <a:endParaRPr kumimoji="1" lang="ja-JP" altLang="en-US" sz="1000"/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193642</xdr:colOff>
      <xdr:row>65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1F9B062C-23F0-44F6-BC4D-9DB2E0A4CBE9}"/>
            </a:ext>
          </a:extLst>
        </xdr:cNvPr>
        <xdr:cNvSpPr/>
      </xdr:nvSpPr>
      <xdr:spPr bwMode="auto">
        <a:xfrm>
          <a:off x="2571750" y="11459308"/>
          <a:ext cx="391469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37-39</a:t>
          </a:r>
          <a:endParaRPr kumimoji="1" lang="ja-JP" altLang="en-US" sz="1000"/>
        </a:p>
      </xdr:txBody>
    </xdr:sp>
    <xdr:clientData/>
  </xdr:twoCellAnchor>
  <xdr:twoCellAnchor>
    <xdr:from>
      <xdr:col>22</xdr:col>
      <xdr:colOff>193322</xdr:colOff>
      <xdr:row>62</xdr:row>
      <xdr:rowOff>0</xdr:rowOff>
    </xdr:from>
    <xdr:to>
      <xdr:col>24</xdr:col>
      <xdr:colOff>188502</xdr:colOff>
      <xdr:row>63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="" xmlns:a16="http://schemas.microsoft.com/office/drawing/2014/main" id="{0E53FFC2-CAB1-4BB3-A5EF-74F43D5659DE}"/>
            </a:ext>
          </a:extLst>
        </xdr:cNvPr>
        <xdr:cNvSpPr/>
      </xdr:nvSpPr>
      <xdr:spPr bwMode="auto">
        <a:xfrm>
          <a:off x="4545514" y="11078308"/>
          <a:ext cx="390834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23-31</a:t>
          </a:r>
          <a:endParaRPr kumimoji="1" lang="ja-JP" altLang="en-US" sz="1000"/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19</xdr:col>
      <xdr:colOff>193642</xdr:colOff>
      <xdr:row>65</xdr:row>
      <xdr:rowOff>0</xdr:rowOff>
    </xdr:to>
    <xdr:sp macro="" textlink="">
      <xdr:nvSpPr>
        <xdr:cNvPr id="12" name="四角形: 角を丸くする 11">
          <a:extLst>
            <a:ext uri="{FF2B5EF4-FFF2-40B4-BE49-F238E27FC236}">
              <a16:creationId xmlns="" xmlns:a16="http://schemas.microsoft.com/office/drawing/2014/main" id="{22C0C5CB-E5A3-44A1-8F47-5077FE71C9B0}"/>
            </a:ext>
          </a:extLst>
        </xdr:cNvPr>
        <xdr:cNvSpPr/>
      </xdr:nvSpPr>
      <xdr:spPr bwMode="auto">
        <a:xfrm>
          <a:off x="3560885" y="11459308"/>
          <a:ext cx="391469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000"/>
            <a:t>31-23</a:t>
          </a:r>
          <a:endParaRPr kumimoji="1" lang="ja-JP" altLang="en-US" sz="1000"/>
        </a:p>
      </xdr:txBody>
    </xdr:sp>
    <xdr:clientData/>
  </xdr:twoCellAnchor>
  <xdr:twoCellAnchor>
    <xdr:from>
      <xdr:col>30</xdr:col>
      <xdr:colOff>0</xdr:colOff>
      <xdr:row>63</xdr:row>
      <xdr:rowOff>99390</xdr:rowOff>
    </xdr:from>
    <xdr:to>
      <xdr:col>33</xdr:col>
      <xdr:colOff>191928</xdr:colOff>
      <xdr:row>64</xdr:row>
      <xdr:rowOff>99390</xdr:rowOff>
    </xdr:to>
    <xdr:sp macro="" textlink="">
      <xdr:nvSpPr>
        <xdr:cNvPr id="13" name="四角形: 角を丸くする 12">
          <a:extLst>
            <a:ext uri="{FF2B5EF4-FFF2-40B4-BE49-F238E27FC236}">
              <a16:creationId xmlns="" xmlns:a16="http://schemas.microsoft.com/office/drawing/2014/main" id="{F729E09D-77EB-44DC-8EC0-AF80157A701A}"/>
            </a:ext>
          </a:extLst>
        </xdr:cNvPr>
        <xdr:cNvSpPr/>
      </xdr:nvSpPr>
      <xdr:spPr bwMode="auto">
        <a:xfrm>
          <a:off x="5963478" y="11372020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53/57=0.93</a:t>
          </a:r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65</xdr:row>
      <xdr:rowOff>99390</xdr:rowOff>
    </xdr:from>
    <xdr:to>
      <xdr:col>33</xdr:col>
      <xdr:colOff>191928</xdr:colOff>
      <xdr:row>66</xdr:row>
      <xdr:rowOff>99390</xdr:rowOff>
    </xdr:to>
    <xdr:sp macro="" textlink="">
      <xdr:nvSpPr>
        <xdr:cNvPr id="14" name="四角形: 角を丸くする 13">
          <a:extLst>
            <a:ext uri="{FF2B5EF4-FFF2-40B4-BE49-F238E27FC236}">
              <a16:creationId xmlns="" xmlns:a16="http://schemas.microsoft.com/office/drawing/2014/main" id="{B9BD6387-9FD0-4E16-8CCA-2C8A74B02094}"/>
            </a:ext>
          </a:extLst>
        </xdr:cNvPr>
        <xdr:cNvSpPr/>
      </xdr:nvSpPr>
      <xdr:spPr bwMode="auto">
        <a:xfrm>
          <a:off x="5963478" y="11753020"/>
          <a:ext cx="788276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68/62=1.09</a:t>
          </a:r>
          <a:endParaRPr kumimoji="1" lang="ja-JP" altLang="en-US" sz="1100"/>
        </a:p>
      </xdr:txBody>
    </xdr:sp>
    <xdr:clientData/>
  </xdr:twoCellAnchor>
  <xdr:twoCellAnchor>
    <xdr:from>
      <xdr:col>18</xdr:col>
      <xdr:colOff>197047</xdr:colOff>
      <xdr:row>103</xdr:row>
      <xdr:rowOff>0</xdr:rowOff>
    </xdr:from>
    <xdr:to>
      <xdr:col>19</xdr:col>
      <xdr:colOff>197826</xdr:colOff>
      <xdr:row>105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322B3616-5951-49CA-A26D-1C64BCD5756E}"/>
            </a:ext>
          </a:extLst>
        </xdr:cNvPr>
        <xdr:cNvSpPr txBox="1"/>
      </xdr:nvSpPr>
      <xdr:spPr>
        <a:xfrm>
          <a:off x="3757932" y="18559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197048</xdr:colOff>
      <xdr:row>99</xdr:row>
      <xdr:rowOff>0</xdr:rowOff>
    </xdr:from>
    <xdr:to>
      <xdr:col>13</xdr:col>
      <xdr:colOff>0</xdr:colOff>
      <xdr:row>101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98777AA-113D-4849-AB78-B8AFFB92EC9E}"/>
            </a:ext>
          </a:extLst>
        </xdr:cNvPr>
        <xdr:cNvSpPr txBox="1"/>
      </xdr:nvSpPr>
      <xdr:spPr>
        <a:xfrm>
          <a:off x="2373144" y="17797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197048</xdr:colOff>
      <xdr:row>103</xdr:row>
      <xdr:rowOff>0</xdr:rowOff>
    </xdr:from>
    <xdr:to>
      <xdr:col>13</xdr:col>
      <xdr:colOff>0</xdr:colOff>
      <xdr:row>105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48CF5D3F-07E3-41D0-996E-A8509AD5D819}"/>
            </a:ext>
          </a:extLst>
        </xdr:cNvPr>
        <xdr:cNvSpPr txBox="1"/>
      </xdr:nvSpPr>
      <xdr:spPr>
        <a:xfrm>
          <a:off x="2373144" y="18559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104</xdr:row>
      <xdr:rowOff>0</xdr:rowOff>
    </xdr:from>
    <xdr:to>
      <xdr:col>14</xdr:col>
      <xdr:colOff>0</xdr:colOff>
      <xdr:row>106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BFAEB1-A682-49F5-8FDB-A64050C547A1}"/>
            </a:ext>
          </a:extLst>
        </xdr:cNvPr>
        <xdr:cNvSpPr txBox="1"/>
      </xdr:nvSpPr>
      <xdr:spPr>
        <a:xfrm>
          <a:off x="2570971" y="18749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104</xdr:row>
      <xdr:rowOff>0</xdr:rowOff>
    </xdr:from>
    <xdr:to>
      <xdr:col>19</xdr:col>
      <xdr:colOff>0</xdr:colOff>
      <xdr:row>106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F039A5CD-ADEE-480C-B2DB-7F76AA62A2FA}"/>
            </a:ext>
          </a:extLst>
        </xdr:cNvPr>
        <xdr:cNvSpPr txBox="1"/>
      </xdr:nvSpPr>
      <xdr:spPr>
        <a:xfrm>
          <a:off x="3560106" y="18749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176</xdr:colOff>
      <xdr:row>101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D6C475AB-617A-4009-B9F4-390D040D2F7D}"/>
            </a:ext>
          </a:extLst>
        </xdr:cNvPr>
        <xdr:cNvSpPr txBox="1"/>
      </xdr:nvSpPr>
      <xdr:spPr>
        <a:xfrm>
          <a:off x="2374099" y="18178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105</xdr:row>
      <xdr:rowOff>0</xdr:rowOff>
    </xdr:from>
    <xdr:to>
      <xdr:col>13</xdr:col>
      <xdr:colOff>0</xdr:colOff>
      <xdr:row>107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DECBEBD-387D-4FF7-B9F3-3BBC3C2226E4}"/>
            </a:ext>
          </a:extLst>
        </xdr:cNvPr>
        <xdr:cNvSpPr txBox="1"/>
      </xdr:nvSpPr>
      <xdr:spPr>
        <a:xfrm>
          <a:off x="2374100" y="189400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176</xdr:colOff>
      <xdr:row>100</xdr:row>
      <xdr:rowOff>0</xdr:rowOff>
    </xdr:from>
    <xdr:to>
      <xdr:col>14</xdr:col>
      <xdr:colOff>0</xdr:colOff>
      <xdr:row>102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B86DE692-104C-4EC7-849B-0E0724AD0BA7}"/>
            </a:ext>
          </a:extLst>
        </xdr:cNvPr>
        <xdr:cNvSpPr txBox="1"/>
      </xdr:nvSpPr>
      <xdr:spPr>
        <a:xfrm>
          <a:off x="2571926" y="179875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175</xdr:colOff>
      <xdr:row>101</xdr:row>
      <xdr:rowOff>0</xdr:rowOff>
    </xdr:from>
    <xdr:to>
      <xdr:col>19</xdr:col>
      <xdr:colOff>197826</xdr:colOff>
      <xdr:row>103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4C3F6D5A-81B4-45FE-869D-FF6AC92976BA}"/>
            </a:ext>
          </a:extLst>
        </xdr:cNvPr>
        <xdr:cNvSpPr txBox="1"/>
      </xdr:nvSpPr>
      <xdr:spPr>
        <a:xfrm>
          <a:off x="3758887" y="18178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197047</xdr:colOff>
      <xdr:row>103</xdr:row>
      <xdr:rowOff>0</xdr:rowOff>
    </xdr:from>
    <xdr:to>
      <xdr:col>17</xdr:col>
      <xdr:colOff>197826</xdr:colOff>
      <xdr:row>105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DE4D058F-A9CF-4165-80A1-56FD50A3AF6E}"/>
            </a:ext>
          </a:extLst>
        </xdr:cNvPr>
        <xdr:cNvSpPr txBox="1"/>
      </xdr:nvSpPr>
      <xdr:spPr>
        <a:xfrm>
          <a:off x="2768797" y="18559096"/>
          <a:ext cx="79208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197048</xdr:colOff>
      <xdr:row>90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18F27ED7-4040-4CDE-BCC6-8F30E32B4830}"/>
            </a:ext>
          </a:extLst>
        </xdr:cNvPr>
        <xdr:cNvSpPr txBox="1"/>
      </xdr:nvSpPr>
      <xdr:spPr>
        <a:xfrm>
          <a:off x="2373144" y="16082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13</xdr:col>
      <xdr:colOff>779</xdr:colOff>
      <xdr:row>96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87A821FF-03C1-44A9-9543-5804311B91A5}"/>
            </a:ext>
          </a:extLst>
        </xdr:cNvPr>
        <xdr:cNvSpPr txBox="1"/>
      </xdr:nvSpPr>
      <xdr:spPr>
        <a:xfrm>
          <a:off x="2373923" y="16844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93</xdr:row>
      <xdr:rowOff>0</xdr:rowOff>
    </xdr:from>
    <xdr:to>
      <xdr:col>14</xdr:col>
      <xdr:colOff>779</xdr:colOff>
      <xdr:row>95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F40B931-DBBF-4A5B-B95F-5EF688DD8247}"/>
            </a:ext>
          </a:extLst>
        </xdr:cNvPr>
        <xdr:cNvSpPr txBox="1"/>
      </xdr:nvSpPr>
      <xdr:spPr>
        <a:xfrm>
          <a:off x="2571750" y="16654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93</xdr:row>
      <xdr:rowOff>0</xdr:rowOff>
    </xdr:from>
    <xdr:to>
      <xdr:col>19</xdr:col>
      <xdr:colOff>0</xdr:colOff>
      <xdr:row>95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D4FCF247-68EE-4B13-A07B-ECBD06E89C8B}"/>
            </a:ext>
          </a:extLst>
        </xdr:cNvPr>
        <xdr:cNvSpPr txBox="1"/>
      </xdr:nvSpPr>
      <xdr:spPr>
        <a:xfrm>
          <a:off x="3560106" y="16654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92</xdr:row>
      <xdr:rowOff>0</xdr:rowOff>
    </xdr:from>
    <xdr:to>
      <xdr:col>20</xdr:col>
      <xdr:colOff>780</xdr:colOff>
      <xdr:row>94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B98CAE90-0A34-4721-92F7-AEE32131B811}"/>
            </a:ext>
          </a:extLst>
        </xdr:cNvPr>
        <xdr:cNvSpPr txBox="1"/>
      </xdr:nvSpPr>
      <xdr:spPr>
        <a:xfrm>
          <a:off x="3758712" y="16463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20</xdr:col>
      <xdr:colOff>780</xdr:colOff>
      <xdr:row>92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D2E7F236-2953-4849-ADF3-BD033D989721}"/>
            </a:ext>
          </a:extLst>
        </xdr:cNvPr>
        <xdr:cNvSpPr txBox="1"/>
      </xdr:nvSpPr>
      <xdr:spPr>
        <a:xfrm>
          <a:off x="3758712" y="16082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176</xdr:colOff>
      <xdr:row>88</xdr:row>
      <xdr:rowOff>0</xdr:rowOff>
    </xdr:from>
    <xdr:to>
      <xdr:col>13</xdr:col>
      <xdr:colOff>0</xdr:colOff>
      <xdr:row>90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50E70676-21B7-4D4E-8733-48A1A6DA035A}"/>
            </a:ext>
          </a:extLst>
        </xdr:cNvPr>
        <xdr:cNvSpPr txBox="1"/>
      </xdr:nvSpPr>
      <xdr:spPr>
        <a:xfrm>
          <a:off x="2374099" y="157015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176</xdr:colOff>
      <xdr:row>89</xdr:row>
      <xdr:rowOff>0</xdr:rowOff>
    </xdr:from>
    <xdr:to>
      <xdr:col>19</xdr:col>
      <xdr:colOff>0</xdr:colOff>
      <xdr:row>91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1EED9F3C-6014-4370-AB51-608006465C2E}"/>
            </a:ext>
          </a:extLst>
        </xdr:cNvPr>
        <xdr:cNvSpPr txBox="1"/>
      </xdr:nvSpPr>
      <xdr:spPr>
        <a:xfrm>
          <a:off x="3561061" y="15892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94</xdr:row>
      <xdr:rowOff>0</xdr:rowOff>
    </xdr:from>
    <xdr:to>
      <xdr:col>19</xdr:col>
      <xdr:colOff>197651</xdr:colOff>
      <xdr:row>96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8433E572-19F0-48E4-875D-F8C1555BCE3D}"/>
            </a:ext>
          </a:extLst>
        </xdr:cNvPr>
        <xdr:cNvSpPr txBox="1"/>
      </xdr:nvSpPr>
      <xdr:spPr>
        <a:xfrm>
          <a:off x="3758712" y="168445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92</xdr:row>
      <xdr:rowOff>0</xdr:rowOff>
    </xdr:from>
    <xdr:to>
      <xdr:col>13</xdr:col>
      <xdr:colOff>0</xdr:colOff>
      <xdr:row>94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2508AEE1-DC4B-4C37-8482-65E3CF0063D2}"/>
            </a:ext>
          </a:extLst>
        </xdr:cNvPr>
        <xdr:cNvSpPr txBox="1"/>
      </xdr:nvSpPr>
      <xdr:spPr>
        <a:xfrm>
          <a:off x="2374100" y="16463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89</xdr:row>
      <xdr:rowOff>0</xdr:rowOff>
    </xdr:from>
    <xdr:to>
      <xdr:col>14</xdr:col>
      <xdr:colOff>0</xdr:colOff>
      <xdr:row>91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CAB4D470-7C6B-4203-8CBC-C30B120E890C}"/>
            </a:ext>
          </a:extLst>
        </xdr:cNvPr>
        <xdr:cNvSpPr txBox="1"/>
      </xdr:nvSpPr>
      <xdr:spPr>
        <a:xfrm>
          <a:off x="2571927" y="158920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88</xdr:row>
      <xdr:rowOff>0</xdr:rowOff>
    </xdr:from>
    <xdr:to>
      <xdr:col>19</xdr:col>
      <xdr:colOff>197650</xdr:colOff>
      <xdr:row>90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A13CAF60-CE82-4570-8B0E-467A20281F9D}"/>
            </a:ext>
          </a:extLst>
        </xdr:cNvPr>
        <xdr:cNvSpPr txBox="1"/>
      </xdr:nvSpPr>
      <xdr:spPr>
        <a:xfrm>
          <a:off x="3758712" y="15701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92</xdr:row>
      <xdr:rowOff>0</xdr:rowOff>
    </xdr:from>
    <xdr:to>
      <xdr:col>18</xdr:col>
      <xdr:colOff>779</xdr:colOff>
      <xdr:row>94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49BF07FE-A7C2-4A3B-9849-967107BBA2E4}"/>
            </a:ext>
          </a:extLst>
        </xdr:cNvPr>
        <xdr:cNvSpPr txBox="1"/>
      </xdr:nvSpPr>
      <xdr:spPr>
        <a:xfrm>
          <a:off x="2769577" y="16463596"/>
          <a:ext cx="79208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110</xdr:row>
      <xdr:rowOff>0</xdr:rowOff>
    </xdr:from>
    <xdr:to>
      <xdr:col>14</xdr:col>
      <xdr:colOff>0</xdr:colOff>
      <xdr:row>112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9F57EEFE-29D1-41BC-9B1E-87B392464ECA}"/>
            </a:ext>
          </a:extLst>
        </xdr:cNvPr>
        <xdr:cNvSpPr txBox="1"/>
      </xdr:nvSpPr>
      <xdr:spPr>
        <a:xfrm>
          <a:off x="2570971" y="19892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779</xdr:colOff>
      <xdr:row>114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A4BBBECA-18BF-4613-B5FF-F3DE6891DD67}"/>
            </a:ext>
          </a:extLst>
        </xdr:cNvPr>
        <xdr:cNvSpPr txBox="1"/>
      </xdr:nvSpPr>
      <xdr:spPr>
        <a:xfrm>
          <a:off x="2373923" y="20273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197048</xdr:colOff>
      <xdr:row>116</xdr:row>
      <xdr:rowOff>0</xdr:rowOff>
    </xdr:from>
    <xdr:to>
      <xdr:col>14</xdr:col>
      <xdr:colOff>0</xdr:colOff>
      <xdr:row>118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76DC397-D470-442F-A37A-0304C21E66A8}"/>
            </a:ext>
          </a:extLst>
        </xdr:cNvPr>
        <xdr:cNvSpPr txBox="1"/>
      </xdr:nvSpPr>
      <xdr:spPr>
        <a:xfrm>
          <a:off x="2570971" y="21035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197048</xdr:colOff>
      <xdr:row>111</xdr:row>
      <xdr:rowOff>0</xdr:rowOff>
    </xdr:from>
    <xdr:to>
      <xdr:col>15</xdr:col>
      <xdr:colOff>0</xdr:colOff>
      <xdr:row>113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E7EEBA06-92BF-4F21-871E-4A6458CE19D9}"/>
            </a:ext>
          </a:extLst>
        </xdr:cNvPr>
        <xdr:cNvSpPr txBox="1"/>
      </xdr:nvSpPr>
      <xdr:spPr>
        <a:xfrm>
          <a:off x="2768798" y="20083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111</xdr:row>
      <xdr:rowOff>0</xdr:rowOff>
    </xdr:from>
    <xdr:to>
      <xdr:col>18</xdr:col>
      <xdr:colOff>779</xdr:colOff>
      <xdr:row>113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76CD48E1-96F5-48C5-BE21-248445AAD892}"/>
            </a:ext>
          </a:extLst>
        </xdr:cNvPr>
        <xdr:cNvSpPr txBox="1"/>
      </xdr:nvSpPr>
      <xdr:spPr>
        <a:xfrm>
          <a:off x="3363058" y="20083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110</xdr:row>
      <xdr:rowOff>0</xdr:rowOff>
    </xdr:from>
    <xdr:to>
      <xdr:col>19</xdr:col>
      <xdr:colOff>0</xdr:colOff>
      <xdr:row>112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577580D0-E3C4-4432-BD26-545E9D1E77D3}"/>
            </a:ext>
          </a:extLst>
        </xdr:cNvPr>
        <xdr:cNvSpPr txBox="1"/>
      </xdr:nvSpPr>
      <xdr:spPr>
        <a:xfrm>
          <a:off x="3560106" y="19892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115</xdr:row>
      <xdr:rowOff>0</xdr:rowOff>
    </xdr:from>
    <xdr:to>
      <xdr:col>19</xdr:col>
      <xdr:colOff>0</xdr:colOff>
      <xdr:row>117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DBAF2126-B6C6-4D75-834B-AAE1A1C5EDED}"/>
            </a:ext>
          </a:extLst>
        </xdr:cNvPr>
        <xdr:cNvSpPr txBox="1"/>
      </xdr:nvSpPr>
      <xdr:spPr>
        <a:xfrm>
          <a:off x="3560106" y="208450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197047</xdr:colOff>
      <xdr:row>116</xdr:row>
      <xdr:rowOff>0</xdr:rowOff>
    </xdr:from>
    <xdr:to>
      <xdr:col>19</xdr:col>
      <xdr:colOff>197826</xdr:colOff>
      <xdr:row>118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27532E4C-BACD-45BE-8190-85C0BFC2C275}"/>
            </a:ext>
          </a:extLst>
        </xdr:cNvPr>
        <xdr:cNvSpPr txBox="1"/>
      </xdr:nvSpPr>
      <xdr:spPr>
        <a:xfrm>
          <a:off x="3757932" y="21035596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12</xdr:col>
      <xdr:colOff>197650</xdr:colOff>
      <xdr:row>116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245A5B6E-1ABC-4595-933E-EF7CC85207EE}"/>
            </a:ext>
          </a:extLst>
        </xdr:cNvPr>
        <xdr:cNvSpPr txBox="1"/>
      </xdr:nvSpPr>
      <xdr:spPr>
        <a:xfrm>
          <a:off x="2373923" y="20654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197650</xdr:colOff>
      <xdr:row>120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98C7ADA5-A1C4-4B3C-ABD7-30761A8A788A}"/>
            </a:ext>
          </a:extLst>
        </xdr:cNvPr>
        <xdr:cNvSpPr txBox="1"/>
      </xdr:nvSpPr>
      <xdr:spPr>
        <a:xfrm>
          <a:off x="2571750" y="21416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112</xdr:row>
      <xdr:rowOff>0</xdr:rowOff>
    </xdr:from>
    <xdr:to>
      <xdr:col>19</xdr:col>
      <xdr:colOff>0</xdr:colOff>
      <xdr:row>114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902A12A0-FFE3-4C5C-840B-1E08247F3DF0}"/>
            </a:ext>
          </a:extLst>
        </xdr:cNvPr>
        <xdr:cNvSpPr txBox="1"/>
      </xdr:nvSpPr>
      <xdr:spPr>
        <a:xfrm>
          <a:off x="3561062" y="20273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118</xdr:row>
      <xdr:rowOff>0</xdr:rowOff>
    </xdr:from>
    <xdr:to>
      <xdr:col>19</xdr:col>
      <xdr:colOff>0</xdr:colOff>
      <xdr:row>120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9A4CC30D-1BA9-48DD-A3E3-C8F43EDE496F}"/>
            </a:ext>
          </a:extLst>
        </xdr:cNvPr>
        <xdr:cNvSpPr txBox="1"/>
      </xdr:nvSpPr>
      <xdr:spPr>
        <a:xfrm>
          <a:off x="3561062" y="21416596"/>
          <a:ext cx="1976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176</xdr:colOff>
      <xdr:row>113</xdr:row>
      <xdr:rowOff>0</xdr:rowOff>
    </xdr:from>
    <xdr:to>
      <xdr:col>14</xdr:col>
      <xdr:colOff>0</xdr:colOff>
      <xdr:row>115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AB011142-6883-43F4-8295-D4AF098B6D6E}"/>
            </a:ext>
          </a:extLst>
        </xdr:cNvPr>
        <xdr:cNvSpPr txBox="1"/>
      </xdr:nvSpPr>
      <xdr:spPr>
        <a:xfrm>
          <a:off x="2571926" y="20464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117</xdr:row>
      <xdr:rowOff>0</xdr:rowOff>
    </xdr:from>
    <xdr:to>
      <xdr:col>15</xdr:col>
      <xdr:colOff>0</xdr:colOff>
      <xdr:row>119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CD5A65E4-CC7D-4D37-BF05-B7E286200762}"/>
            </a:ext>
          </a:extLst>
        </xdr:cNvPr>
        <xdr:cNvSpPr txBox="1"/>
      </xdr:nvSpPr>
      <xdr:spPr>
        <a:xfrm>
          <a:off x="2769753" y="21226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175</xdr:colOff>
      <xdr:row>114</xdr:row>
      <xdr:rowOff>0</xdr:rowOff>
    </xdr:from>
    <xdr:to>
      <xdr:col>19</xdr:col>
      <xdr:colOff>197826</xdr:colOff>
      <xdr:row>116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62C448CD-7610-429B-9E0C-C8C253367CE8}"/>
            </a:ext>
          </a:extLst>
        </xdr:cNvPr>
        <xdr:cNvSpPr txBox="1"/>
      </xdr:nvSpPr>
      <xdr:spPr>
        <a:xfrm>
          <a:off x="3758887" y="206545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117</xdr:row>
      <xdr:rowOff>0</xdr:rowOff>
    </xdr:from>
    <xdr:to>
      <xdr:col>17</xdr:col>
      <xdr:colOff>197651</xdr:colOff>
      <xdr:row>119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="" xmlns:a16="http://schemas.microsoft.com/office/drawing/2014/main" id="{D9F8A917-8CC5-4AC1-A9C4-CA765FC6B845}"/>
            </a:ext>
          </a:extLst>
        </xdr:cNvPr>
        <xdr:cNvSpPr txBox="1"/>
      </xdr:nvSpPr>
      <xdr:spPr>
        <a:xfrm>
          <a:off x="3363058" y="21226096"/>
          <a:ext cx="19765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197048</xdr:colOff>
      <xdr:row>115</xdr:row>
      <xdr:rowOff>0</xdr:rowOff>
    </xdr:from>
    <xdr:to>
      <xdr:col>18</xdr:col>
      <xdr:colOff>0</xdr:colOff>
      <xdr:row>117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B33FE8CD-A776-4C02-9698-F1EB2666EE1C}"/>
            </a:ext>
          </a:extLst>
        </xdr:cNvPr>
        <xdr:cNvSpPr txBox="1"/>
      </xdr:nvSpPr>
      <xdr:spPr>
        <a:xfrm>
          <a:off x="2768798" y="20845096"/>
          <a:ext cx="79208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8</xdr:col>
      <xdr:colOff>0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1BCAD3AC-8474-410A-8117-EC0864C17360}"/>
            </a:ext>
          </a:extLst>
        </xdr:cNvPr>
        <xdr:cNvCxnSpPr/>
      </xdr:nvCxnSpPr>
      <xdr:spPr bwMode="auto">
        <a:xfrm flipH="1">
          <a:off x="0" y="4041913"/>
          <a:ext cx="1590261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1</xdr:colOff>
      <xdr:row>52</xdr:row>
      <xdr:rowOff>0</xdr:rowOff>
    </xdr:from>
    <xdr:to>
      <xdr:col>8</xdr:col>
      <xdr:colOff>198782</xdr:colOff>
      <xdr:row>54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C2FCE70-BC97-4FD5-933A-19E82883239A}"/>
            </a:ext>
          </a:extLst>
        </xdr:cNvPr>
        <xdr:cNvCxnSpPr/>
      </xdr:nvCxnSpPr>
      <xdr:spPr bwMode="auto">
        <a:xfrm flipH="1">
          <a:off x="397566" y="9624391"/>
          <a:ext cx="1391477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197826</xdr:colOff>
      <xdr:row>54</xdr:row>
      <xdr:rowOff>1</xdr:rowOff>
    </xdr:from>
    <xdr:to>
      <xdr:col>10</xdr:col>
      <xdr:colOff>197826</xdr:colOff>
      <xdr:row>56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A7D8C647-D6F1-48B3-A539-84E42E8FFFB2}"/>
            </a:ext>
          </a:extLst>
        </xdr:cNvPr>
        <xdr:cNvSpPr txBox="1"/>
      </xdr:nvSpPr>
      <xdr:spPr>
        <a:xfrm rot="10800000" flipV="1">
          <a:off x="1978268" y="10001251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197826</xdr:colOff>
      <xdr:row>52</xdr:row>
      <xdr:rowOff>1</xdr:rowOff>
    </xdr:from>
    <xdr:to>
      <xdr:col>10</xdr:col>
      <xdr:colOff>197826</xdr:colOff>
      <xdr:row>54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D49F8763-3F84-4D4B-9D94-EC3BD23F16CC}"/>
            </a:ext>
          </a:extLst>
        </xdr:cNvPr>
        <xdr:cNvSpPr txBox="1"/>
      </xdr:nvSpPr>
      <xdr:spPr>
        <a:xfrm rot="10800000" flipV="1">
          <a:off x="1978268" y="9620251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55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1BAB847B-0B6D-4F4F-90F0-1BB7F29EC5D4}"/>
            </a:ext>
          </a:extLst>
        </xdr:cNvPr>
        <xdr:cNvSpPr txBox="1"/>
      </xdr:nvSpPr>
      <xdr:spPr>
        <a:xfrm>
          <a:off x="3200400" y="9810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6E8916D1-64FD-4901-A8C3-EE63819035BF}"/>
            </a:ext>
          </a:extLst>
        </xdr:cNvPr>
        <xdr:cNvSpPr txBox="1"/>
      </xdr:nvSpPr>
      <xdr:spPr>
        <a:xfrm>
          <a:off x="2200275" y="92392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16</xdr:col>
      <xdr:colOff>0</xdr:colOff>
      <xdr:row>42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2B203BD8-29C3-4059-BCBA-A60F80FF0C8A}"/>
            </a:ext>
          </a:extLst>
        </xdr:cNvPr>
        <xdr:cNvSpPr/>
      </xdr:nvSpPr>
      <xdr:spPr bwMode="auto">
        <a:xfrm>
          <a:off x="2400300" y="7334250"/>
          <a:ext cx="800100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松本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（愛媛）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つばき愛卓会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50E37352-5FFF-421E-9F9E-CC972C0CA4F7}"/>
            </a:ext>
          </a:extLst>
        </xdr:cNvPr>
        <xdr:cNvSpPr txBox="1"/>
      </xdr:nvSpPr>
      <xdr:spPr>
        <a:xfrm>
          <a:off x="2200275" y="7524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3172FF1F-8095-49AC-A2A6-02D0AB31BAD2}"/>
            </a:ext>
          </a:extLst>
        </xdr:cNvPr>
        <xdr:cNvSpPr txBox="1"/>
      </xdr:nvSpPr>
      <xdr:spPr>
        <a:xfrm>
          <a:off x="2000250" y="7905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E6B508ED-988B-44D7-BD49-165234EF182A}"/>
            </a:ext>
          </a:extLst>
        </xdr:cNvPr>
        <xdr:cNvSpPr txBox="1"/>
      </xdr:nvSpPr>
      <xdr:spPr>
        <a:xfrm>
          <a:off x="3200400" y="77152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CB38BF67-3EC1-49B8-8F4C-0F71FEA5048E}"/>
            </a:ext>
          </a:extLst>
        </xdr:cNvPr>
        <xdr:cNvSpPr txBox="1"/>
      </xdr:nvSpPr>
      <xdr:spPr>
        <a:xfrm>
          <a:off x="3400425" y="7905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51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53E7D2B1-ED10-4D9E-A6C7-A20278EC07C5}"/>
            </a:ext>
          </a:extLst>
        </xdr:cNvPr>
        <xdr:cNvSpPr txBox="1"/>
      </xdr:nvSpPr>
      <xdr:spPr>
        <a:xfrm>
          <a:off x="3200400" y="9429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F948F2C5-44BD-4FDA-AA3F-46B6659A7CE1}"/>
            </a:ext>
          </a:extLst>
        </xdr:cNvPr>
        <xdr:cNvSpPr txBox="1"/>
      </xdr:nvSpPr>
      <xdr:spPr>
        <a:xfrm>
          <a:off x="2200275" y="9810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16</xdr:col>
      <xdr:colOff>0</xdr:colOff>
      <xdr:row>55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1832171A-0E22-4B1D-A8EA-1CADF0F8AA16}"/>
            </a:ext>
          </a:extLst>
        </xdr:cNvPr>
        <xdr:cNvSpPr txBox="1"/>
      </xdr:nvSpPr>
      <xdr:spPr>
        <a:xfrm>
          <a:off x="2400300" y="98107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E6B191C-CA0C-4D7E-994E-E3D1F050950B}"/>
            </a:ext>
          </a:extLst>
        </xdr:cNvPr>
        <xdr:cNvSpPr txBox="1"/>
      </xdr:nvSpPr>
      <xdr:spPr>
        <a:xfrm>
          <a:off x="2000250" y="8286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B3A363FD-07E8-4445-82AF-58558513BAF4}"/>
            </a:ext>
          </a:extLst>
        </xdr:cNvPr>
        <xdr:cNvSpPr txBox="1"/>
      </xdr:nvSpPr>
      <xdr:spPr>
        <a:xfrm>
          <a:off x="2200275" y="80962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B869BFF5-A3A1-49D6-99FE-7459E2D938E1}"/>
            </a:ext>
          </a:extLst>
        </xdr:cNvPr>
        <xdr:cNvSpPr txBox="1"/>
      </xdr:nvSpPr>
      <xdr:spPr>
        <a:xfrm>
          <a:off x="3400425" y="7524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47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6BBBA1EC-09A8-4790-B2D3-699C74B87355}"/>
            </a:ext>
          </a:extLst>
        </xdr:cNvPr>
        <xdr:cNvSpPr txBox="1"/>
      </xdr:nvSpPr>
      <xdr:spPr>
        <a:xfrm>
          <a:off x="3200400" y="82867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A88E12A1-DB33-49FC-8CBA-CE8CB0C9E7A2}"/>
            </a:ext>
          </a:extLst>
        </xdr:cNvPr>
        <xdr:cNvSpPr txBox="1"/>
      </xdr:nvSpPr>
      <xdr:spPr>
        <a:xfrm>
          <a:off x="2400300" y="80962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35</xdr:row>
      <xdr:rowOff>0</xdr:rowOff>
    </xdr:from>
    <xdr:to>
      <xdr:col>12</xdr:col>
      <xdr:colOff>1538</xdr:colOff>
      <xdr:row>37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D8A25461-C864-4999-A1CB-820C70A93927}"/>
            </a:ext>
          </a:extLst>
        </xdr:cNvPr>
        <xdr:cNvSpPr txBox="1"/>
      </xdr:nvSpPr>
      <xdr:spPr>
        <a:xfrm>
          <a:off x="2200275" y="63817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12</xdr:col>
      <xdr:colOff>1537</xdr:colOff>
      <xdr:row>35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D1EDA893-3500-4280-B18F-EB8F8C49B4B9}"/>
            </a:ext>
          </a:extLst>
        </xdr:cNvPr>
        <xdr:cNvSpPr txBox="1"/>
      </xdr:nvSpPr>
      <xdr:spPr>
        <a:xfrm>
          <a:off x="2200275" y="60007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608E811B-B20E-4D41-80A8-7DEB603721BE}"/>
            </a:ext>
          </a:extLst>
        </xdr:cNvPr>
        <xdr:cNvSpPr txBox="1"/>
      </xdr:nvSpPr>
      <xdr:spPr>
        <a:xfrm>
          <a:off x="3198863" y="73342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196993</xdr:colOff>
      <xdr:row>31</xdr:row>
      <xdr:rowOff>0</xdr:rowOff>
    </xdr:from>
    <xdr:to>
      <xdr:col>16</xdr:col>
      <xdr:colOff>0</xdr:colOff>
      <xdr:row>33</xdr:row>
      <xdr:rowOff>190499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66B4F6CD-F96E-4192-A855-C93787E4FACD}"/>
            </a:ext>
          </a:extLst>
        </xdr:cNvPr>
        <xdr:cNvSpPr/>
      </xdr:nvSpPr>
      <xdr:spPr bwMode="auto">
        <a:xfrm>
          <a:off x="2397268" y="5619750"/>
          <a:ext cx="80313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弘光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四国銀行</a:t>
          </a:r>
        </a:p>
      </xdr:txBody>
    </xdr:sp>
    <xdr:clientData/>
  </xdr:twoCellAnchor>
  <xdr:twoCellAnchor>
    <xdr:from>
      <xdr:col>28</xdr:col>
      <xdr:colOff>0</xdr:colOff>
      <xdr:row>8</xdr:row>
      <xdr:rowOff>104775</xdr:rowOff>
    </xdr:from>
    <xdr:to>
      <xdr:col>32</xdr:col>
      <xdr:colOff>0</xdr:colOff>
      <xdr:row>9</xdr:row>
      <xdr:rowOff>104775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6839A462-B2EB-493A-88E7-49F56A1AA269}"/>
            </a:ext>
          </a:extLst>
        </xdr:cNvPr>
        <xdr:cNvSpPr/>
      </xdr:nvSpPr>
      <xdr:spPr bwMode="auto">
        <a:xfrm>
          <a:off x="5600700" y="160972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10</xdr:row>
      <xdr:rowOff>104775</xdr:rowOff>
    </xdr:from>
    <xdr:to>
      <xdr:col>32</xdr:col>
      <xdr:colOff>0</xdr:colOff>
      <xdr:row>11</xdr:row>
      <xdr:rowOff>104775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089FFF7F-860A-440D-BD34-54F967C71559}"/>
            </a:ext>
          </a:extLst>
        </xdr:cNvPr>
        <xdr:cNvSpPr/>
      </xdr:nvSpPr>
      <xdr:spPr bwMode="auto">
        <a:xfrm>
          <a:off x="5600700" y="199072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12</xdr:row>
      <xdr:rowOff>104775</xdr:rowOff>
    </xdr:from>
    <xdr:to>
      <xdr:col>32</xdr:col>
      <xdr:colOff>0</xdr:colOff>
      <xdr:row>14</xdr:row>
      <xdr:rowOff>47625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EF1BD8B9-2663-4433-AF27-B4A29A7ABA40}"/>
            </a:ext>
          </a:extLst>
        </xdr:cNvPr>
        <xdr:cNvSpPr/>
      </xdr:nvSpPr>
      <xdr:spPr bwMode="auto">
        <a:xfrm>
          <a:off x="5600700" y="237172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17</xdr:col>
      <xdr:colOff>1537</xdr:colOff>
      <xdr:row>37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6382978D-6018-4F43-BE07-37FE7679C3AB}"/>
            </a:ext>
          </a:extLst>
        </xdr:cNvPr>
        <xdr:cNvSpPr txBox="1"/>
      </xdr:nvSpPr>
      <xdr:spPr>
        <a:xfrm>
          <a:off x="3200400" y="63817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198487</xdr:colOff>
      <xdr:row>33</xdr:row>
      <xdr:rowOff>0</xdr:rowOff>
    </xdr:from>
    <xdr:to>
      <xdr:col>17</xdr:col>
      <xdr:colOff>0</xdr:colOff>
      <xdr:row>35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A4787F0B-E37B-48D9-9929-E88E87789BF6}"/>
            </a:ext>
          </a:extLst>
        </xdr:cNvPr>
        <xdr:cNvSpPr txBox="1"/>
      </xdr:nvSpPr>
      <xdr:spPr>
        <a:xfrm>
          <a:off x="3198862" y="60007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35</xdr:row>
      <xdr:rowOff>0</xdr:rowOff>
    </xdr:from>
    <xdr:to>
      <xdr:col>16</xdr:col>
      <xdr:colOff>0</xdr:colOff>
      <xdr:row>37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91DB3EA4-6100-4107-B7EC-6C0C08C0E24E}"/>
            </a:ext>
          </a:extLst>
        </xdr:cNvPr>
        <xdr:cNvSpPr txBox="1"/>
      </xdr:nvSpPr>
      <xdr:spPr>
        <a:xfrm>
          <a:off x="2398762" y="6381750"/>
          <a:ext cx="80163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40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AD4987E3-4EA9-4F55-88B8-2EDCB8BF7271}"/>
            </a:ext>
          </a:extLst>
        </xdr:cNvPr>
        <xdr:cNvSpPr txBox="1"/>
      </xdr:nvSpPr>
      <xdr:spPr>
        <a:xfrm>
          <a:off x="2198738" y="73342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FF1E9A81-1A98-46C1-8143-55DF1EF115D6}"/>
            </a:ext>
          </a:extLst>
        </xdr:cNvPr>
        <xdr:cNvSpPr txBox="1"/>
      </xdr:nvSpPr>
      <xdr:spPr>
        <a:xfrm>
          <a:off x="3198863" y="77152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1538</xdr:colOff>
      <xdr:row>44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A85CC113-C6AF-40F1-9179-37BF046073D3}"/>
            </a:ext>
          </a:extLst>
        </xdr:cNvPr>
        <xdr:cNvSpPr txBox="1"/>
      </xdr:nvSpPr>
      <xdr:spPr>
        <a:xfrm>
          <a:off x="2200275" y="77152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42</xdr:row>
      <xdr:rowOff>0</xdr:rowOff>
    </xdr:from>
    <xdr:to>
      <xdr:col>16</xdr:col>
      <xdr:colOff>0</xdr:colOff>
      <xdr:row>44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281B945C-9E86-4263-B95B-37FBE98830AE}"/>
            </a:ext>
          </a:extLst>
        </xdr:cNvPr>
        <xdr:cNvSpPr txBox="1"/>
      </xdr:nvSpPr>
      <xdr:spPr>
        <a:xfrm>
          <a:off x="2398762" y="7715250"/>
          <a:ext cx="80163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63</xdr:row>
      <xdr:rowOff>0</xdr:rowOff>
    </xdr:from>
    <xdr:to>
      <xdr:col>12</xdr:col>
      <xdr:colOff>779</xdr:colOff>
      <xdr:row>65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997FF15-F7B0-49FD-A1E7-337A4F1F2F2E}"/>
            </a:ext>
          </a:extLst>
        </xdr:cNvPr>
        <xdr:cNvSpPr txBox="1"/>
      </xdr:nvSpPr>
      <xdr:spPr>
        <a:xfrm>
          <a:off x="2200275" y="11372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66</xdr:row>
      <xdr:rowOff>0</xdr:rowOff>
    </xdr:from>
    <xdr:to>
      <xdr:col>12</xdr:col>
      <xdr:colOff>779</xdr:colOff>
      <xdr:row>68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A2399C9E-3DE1-4D4E-A61B-0F21C7B2BE7F}"/>
            </a:ext>
          </a:extLst>
        </xdr:cNvPr>
        <xdr:cNvSpPr txBox="1"/>
      </xdr:nvSpPr>
      <xdr:spPr>
        <a:xfrm>
          <a:off x="2200275" y="11944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199246</xdr:colOff>
      <xdr:row>66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5E97E80-D895-439B-BAD5-F65F75D58FCB}"/>
            </a:ext>
          </a:extLst>
        </xdr:cNvPr>
        <xdr:cNvSpPr txBox="1"/>
      </xdr:nvSpPr>
      <xdr:spPr>
        <a:xfrm>
          <a:off x="3199621" y="11944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1</xdr:rowOff>
    </xdr:from>
    <xdr:to>
      <xdr:col>16</xdr:col>
      <xdr:colOff>0</xdr:colOff>
      <xdr:row>65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EF8A7114-2A78-415A-93F4-A13FC70AB37D}"/>
            </a:ext>
          </a:extLst>
        </xdr:cNvPr>
        <xdr:cNvSpPr/>
      </xdr:nvSpPr>
      <xdr:spPr bwMode="auto">
        <a:xfrm>
          <a:off x="2400300" y="11182351"/>
          <a:ext cx="800100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山勢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チーム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HIURA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0</xdr:colOff>
      <xdr:row>28</xdr:row>
      <xdr:rowOff>95250</xdr:rowOff>
    </xdr:from>
    <xdr:to>
      <xdr:col>27</xdr:col>
      <xdr:colOff>0</xdr:colOff>
      <xdr:row>29</xdr:row>
      <xdr:rowOff>95250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5FC9CA49-C5B0-4307-B584-785A453AD1C2}"/>
            </a:ext>
          </a:extLst>
        </xdr:cNvPr>
        <xdr:cNvSpPr/>
      </xdr:nvSpPr>
      <xdr:spPr bwMode="auto">
        <a:xfrm>
          <a:off x="4600575" y="5143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32</xdr:row>
      <xdr:rowOff>95250</xdr:rowOff>
    </xdr:from>
    <xdr:to>
      <xdr:col>27</xdr:col>
      <xdr:colOff>0</xdr:colOff>
      <xdr:row>34</xdr:row>
      <xdr:rowOff>38100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5D928AED-766B-447C-A557-E5C76B7E8C0F}"/>
            </a:ext>
          </a:extLst>
        </xdr:cNvPr>
        <xdr:cNvSpPr/>
      </xdr:nvSpPr>
      <xdr:spPr bwMode="auto">
        <a:xfrm>
          <a:off x="4600575" y="5905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30</xdr:row>
      <xdr:rowOff>95250</xdr:rowOff>
    </xdr:from>
    <xdr:to>
      <xdr:col>27</xdr:col>
      <xdr:colOff>0</xdr:colOff>
      <xdr:row>31</xdr:row>
      <xdr:rowOff>95250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ADBB5152-904A-44BE-8975-C12E11EA8173}"/>
            </a:ext>
          </a:extLst>
        </xdr:cNvPr>
        <xdr:cNvSpPr/>
      </xdr:nvSpPr>
      <xdr:spPr bwMode="auto">
        <a:xfrm>
          <a:off x="4600575" y="5524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17</xdr:col>
      <xdr:colOff>779</xdr:colOff>
      <xdr:row>66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DF99560D-F4B5-4E6F-AA61-73B6D828E671}"/>
            </a:ext>
          </a:extLst>
        </xdr:cNvPr>
        <xdr:cNvSpPr txBox="1"/>
      </xdr:nvSpPr>
      <xdr:spPr>
        <a:xfrm>
          <a:off x="3200400" y="11563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11</xdr:col>
      <xdr:colOff>779</xdr:colOff>
      <xdr:row>67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92D6B2E-ABF4-474A-A368-3D40735D2ACB}"/>
            </a:ext>
          </a:extLst>
        </xdr:cNvPr>
        <xdr:cNvSpPr txBox="1"/>
      </xdr:nvSpPr>
      <xdr:spPr>
        <a:xfrm>
          <a:off x="2000250" y="11753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11</xdr:col>
      <xdr:colOff>779</xdr:colOff>
      <xdr:row>69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27D043A7-C79A-4450-9997-B675EC0901E3}"/>
            </a:ext>
          </a:extLst>
        </xdr:cNvPr>
        <xdr:cNvSpPr txBox="1"/>
      </xdr:nvSpPr>
      <xdr:spPr>
        <a:xfrm>
          <a:off x="2000250" y="12134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199245</xdr:colOff>
      <xdr:row>66</xdr:row>
      <xdr:rowOff>0</xdr:rowOff>
    </xdr:from>
    <xdr:to>
      <xdr:col>15</xdr:col>
      <xdr:colOff>200024</xdr:colOff>
      <xdr:row>68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A19B4E3D-35C2-4D40-AEB0-08E250721EF3}"/>
            </a:ext>
          </a:extLst>
        </xdr:cNvPr>
        <xdr:cNvSpPr txBox="1"/>
      </xdr:nvSpPr>
      <xdr:spPr>
        <a:xfrm>
          <a:off x="2399520" y="11944350"/>
          <a:ext cx="8008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11</xdr:col>
      <xdr:colOff>779</xdr:colOff>
      <xdr:row>76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85A5ED17-AD66-48E0-BE22-03C35E8EBC2C}"/>
            </a:ext>
          </a:extLst>
        </xdr:cNvPr>
        <xdr:cNvSpPr txBox="1"/>
      </xdr:nvSpPr>
      <xdr:spPr>
        <a:xfrm>
          <a:off x="2000250" y="13468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73</xdr:row>
      <xdr:rowOff>0</xdr:rowOff>
    </xdr:from>
    <xdr:to>
      <xdr:col>17</xdr:col>
      <xdr:colOff>779</xdr:colOff>
      <xdr:row>75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248BD316-BDCA-4F7E-9832-3D58C308362B}"/>
            </a:ext>
          </a:extLst>
        </xdr:cNvPr>
        <xdr:cNvSpPr txBox="1"/>
      </xdr:nvSpPr>
      <xdr:spPr>
        <a:xfrm>
          <a:off x="3200400" y="13277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190500</xdr:colOff>
      <xdr:row>75</xdr:row>
      <xdr:rowOff>0</xdr:rowOff>
    </xdr:from>
    <xdr:to>
      <xdr:col>11</xdr:col>
      <xdr:colOff>191279</xdr:colOff>
      <xdr:row>77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43859A0B-142E-403E-BBD0-A5E6A82FBA54}"/>
            </a:ext>
          </a:extLst>
        </xdr:cNvPr>
        <xdr:cNvSpPr txBox="1"/>
      </xdr:nvSpPr>
      <xdr:spPr>
        <a:xfrm>
          <a:off x="2190750" y="13658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199246</xdr:colOff>
      <xdr:row>76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BE9583B6-DFAE-4553-B14B-41BF404B1C57}"/>
            </a:ext>
          </a:extLst>
        </xdr:cNvPr>
        <xdr:cNvSpPr txBox="1"/>
      </xdr:nvSpPr>
      <xdr:spPr>
        <a:xfrm>
          <a:off x="1999471" y="13849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199246</xdr:colOff>
      <xdr:row>75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1CB374D-CEC2-4C61-916B-181411E19BA6}"/>
            </a:ext>
          </a:extLst>
        </xdr:cNvPr>
        <xdr:cNvSpPr txBox="1"/>
      </xdr:nvSpPr>
      <xdr:spPr>
        <a:xfrm>
          <a:off x="3199621" y="13658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199246</xdr:colOff>
      <xdr:row>75</xdr:row>
      <xdr:rowOff>0</xdr:rowOff>
    </xdr:from>
    <xdr:to>
      <xdr:col>16</xdr:col>
      <xdr:colOff>0</xdr:colOff>
      <xdr:row>77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460AC084-5B72-4F02-991A-34669D1780F4}"/>
            </a:ext>
          </a:extLst>
        </xdr:cNvPr>
        <xdr:cNvSpPr txBox="1"/>
      </xdr:nvSpPr>
      <xdr:spPr>
        <a:xfrm>
          <a:off x="2399521" y="13658850"/>
          <a:ext cx="8008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72</xdr:row>
      <xdr:rowOff>0</xdr:rowOff>
    </xdr:from>
    <xdr:to>
      <xdr:col>12</xdr:col>
      <xdr:colOff>779</xdr:colOff>
      <xdr:row>74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457B07E5-85CF-4D0C-A6E9-566C0441F728}"/>
            </a:ext>
          </a:extLst>
        </xdr:cNvPr>
        <xdr:cNvSpPr txBox="1"/>
      </xdr:nvSpPr>
      <xdr:spPr>
        <a:xfrm>
          <a:off x="2200275" y="13087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11</xdr:col>
      <xdr:colOff>779</xdr:colOff>
      <xdr:row>87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54BDB808-839B-48B8-BCE8-88426E4A339B}"/>
            </a:ext>
          </a:extLst>
        </xdr:cNvPr>
        <xdr:cNvSpPr txBox="1"/>
      </xdr:nvSpPr>
      <xdr:spPr>
        <a:xfrm>
          <a:off x="2000250" y="15563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199246</xdr:colOff>
      <xdr:row>84</xdr:row>
      <xdr:rowOff>0</xdr:rowOff>
    </xdr:from>
    <xdr:to>
      <xdr:col>12</xdr:col>
      <xdr:colOff>0</xdr:colOff>
      <xdr:row>86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403AA8A2-BD18-49F8-B90C-ED93FFF47C55}"/>
            </a:ext>
          </a:extLst>
        </xdr:cNvPr>
        <xdr:cNvSpPr txBox="1"/>
      </xdr:nvSpPr>
      <xdr:spPr>
        <a:xfrm>
          <a:off x="2199496" y="15373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81</xdr:row>
      <xdr:rowOff>0</xdr:rowOff>
    </xdr:from>
    <xdr:to>
      <xdr:col>17</xdr:col>
      <xdr:colOff>779</xdr:colOff>
      <xdr:row>83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C9BCDFF-EDAA-4479-B17A-B764CD52FD35}"/>
            </a:ext>
          </a:extLst>
        </xdr:cNvPr>
        <xdr:cNvSpPr txBox="1"/>
      </xdr:nvSpPr>
      <xdr:spPr>
        <a:xfrm>
          <a:off x="3200400" y="14801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80</xdr:row>
      <xdr:rowOff>0</xdr:rowOff>
    </xdr:from>
    <xdr:to>
      <xdr:col>18</xdr:col>
      <xdr:colOff>779</xdr:colOff>
      <xdr:row>82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DD66C08D-967E-4FE3-8F39-43D22141CB8E}"/>
            </a:ext>
          </a:extLst>
        </xdr:cNvPr>
        <xdr:cNvSpPr txBox="1"/>
      </xdr:nvSpPr>
      <xdr:spPr>
        <a:xfrm>
          <a:off x="3400425" y="14611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199246</xdr:colOff>
      <xdr:row>86</xdr:row>
      <xdr:rowOff>0</xdr:rowOff>
    </xdr:from>
    <xdr:to>
      <xdr:col>18</xdr:col>
      <xdr:colOff>0</xdr:colOff>
      <xdr:row>88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6A28C3B8-CE8D-4530-833C-F512EBD1570B}"/>
            </a:ext>
          </a:extLst>
        </xdr:cNvPr>
        <xdr:cNvSpPr txBox="1"/>
      </xdr:nvSpPr>
      <xdr:spPr>
        <a:xfrm>
          <a:off x="3399646" y="15754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81</xdr:row>
      <xdr:rowOff>0</xdr:rowOff>
    </xdr:from>
    <xdr:to>
      <xdr:col>12</xdr:col>
      <xdr:colOff>779</xdr:colOff>
      <xdr:row>83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81EBFBD3-DB2D-43F1-8D1D-4BE7B02381EA}"/>
            </a:ext>
          </a:extLst>
        </xdr:cNvPr>
        <xdr:cNvSpPr txBox="1"/>
      </xdr:nvSpPr>
      <xdr:spPr>
        <a:xfrm>
          <a:off x="2200275" y="14801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199246</xdr:colOff>
      <xdr:row>83</xdr:row>
      <xdr:rowOff>0</xdr:rowOff>
    </xdr:from>
    <xdr:to>
      <xdr:col>11</xdr:col>
      <xdr:colOff>0</xdr:colOff>
      <xdr:row>85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469AD3D7-141D-46F8-A5C6-593935C7E9B4}"/>
            </a:ext>
          </a:extLst>
        </xdr:cNvPr>
        <xdr:cNvSpPr txBox="1"/>
      </xdr:nvSpPr>
      <xdr:spPr>
        <a:xfrm>
          <a:off x="1999471" y="15182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199246</xdr:colOff>
      <xdr:row>84</xdr:row>
      <xdr:rowOff>0</xdr:rowOff>
    </xdr:from>
    <xdr:to>
      <xdr:col>18</xdr:col>
      <xdr:colOff>0</xdr:colOff>
      <xdr:row>86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8901DE56-BC07-41EE-9BED-9BB884E867B5}"/>
            </a:ext>
          </a:extLst>
        </xdr:cNvPr>
        <xdr:cNvSpPr txBox="1"/>
      </xdr:nvSpPr>
      <xdr:spPr>
        <a:xfrm>
          <a:off x="3399646" y="15373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199246</xdr:colOff>
      <xdr:row>85</xdr:row>
      <xdr:rowOff>0</xdr:rowOff>
    </xdr:from>
    <xdr:to>
      <xdr:col>17</xdr:col>
      <xdr:colOff>0</xdr:colOff>
      <xdr:row>87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41EBFCA3-D84B-48EE-9CC6-6E137C38B20A}"/>
            </a:ext>
          </a:extLst>
        </xdr:cNvPr>
        <xdr:cNvSpPr txBox="1"/>
      </xdr:nvSpPr>
      <xdr:spPr>
        <a:xfrm>
          <a:off x="3199621" y="15563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199246</xdr:colOff>
      <xdr:row>82</xdr:row>
      <xdr:rowOff>0</xdr:rowOff>
    </xdr:from>
    <xdr:to>
      <xdr:col>18</xdr:col>
      <xdr:colOff>0</xdr:colOff>
      <xdr:row>84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1576396E-5791-4701-B96C-089525B895A6}"/>
            </a:ext>
          </a:extLst>
        </xdr:cNvPr>
        <xdr:cNvSpPr txBox="1"/>
      </xdr:nvSpPr>
      <xdr:spPr>
        <a:xfrm>
          <a:off x="3399646" y="14992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199246</xdr:colOff>
      <xdr:row>84</xdr:row>
      <xdr:rowOff>0</xdr:rowOff>
    </xdr:from>
    <xdr:to>
      <xdr:col>16</xdr:col>
      <xdr:colOff>0</xdr:colOff>
      <xdr:row>86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6F29752-504B-45B2-A9D2-1AC777491C17}"/>
            </a:ext>
          </a:extLst>
        </xdr:cNvPr>
        <xdr:cNvSpPr txBox="1"/>
      </xdr:nvSpPr>
      <xdr:spPr>
        <a:xfrm>
          <a:off x="2399521" y="15373350"/>
          <a:ext cx="80087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58</xdr:row>
      <xdr:rowOff>0</xdr:rowOff>
    </xdr:from>
    <xdr:to>
      <xdr:col>11</xdr:col>
      <xdr:colOff>199848</xdr:colOff>
      <xdr:row>60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2F7DF3B-CE01-441D-A949-6AF447E9AC3A}"/>
            </a:ext>
          </a:extLst>
        </xdr:cNvPr>
        <xdr:cNvSpPr txBox="1"/>
      </xdr:nvSpPr>
      <xdr:spPr>
        <a:xfrm>
          <a:off x="2200275" y="106108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51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908F794E-1AE6-4600-ADB6-89687F024E74}"/>
            </a:ext>
          </a:extLst>
        </xdr:cNvPr>
        <xdr:cNvSpPr txBox="1"/>
      </xdr:nvSpPr>
      <xdr:spPr>
        <a:xfrm>
          <a:off x="2201694" y="9277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200024</xdr:colOff>
      <xdr:row>53</xdr:row>
      <xdr:rowOff>0</xdr:rowOff>
    </xdr:from>
    <xdr:to>
      <xdr:col>11</xdr:col>
      <xdr:colOff>200024</xdr:colOff>
      <xdr:row>55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FACA4F15-C62C-4D92-93DF-39A2A2439BC4}"/>
            </a:ext>
          </a:extLst>
        </xdr:cNvPr>
        <xdr:cNvSpPr txBox="1"/>
      </xdr:nvSpPr>
      <xdr:spPr>
        <a:xfrm>
          <a:off x="2200274" y="96583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49</xdr:row>
      <xdr:rowOff>1</xdr:rowOff>
    </xdr:from>
    <xdr:to>
      <xdr:col>15</xdr:col>
      <xdr:colOff>194960</xdr:colOff>
      <xdr:row>52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04128437-CD33-4304-A9D1-AB1425AC349C}"/>
            </a:ext>
          </a:extLst>
        </xdr:cNvPr>
        <xdr:cNvSpPr/>
      </xdr:nvSpPr>
      <xdr:spPr bwMode="auto">
        <a:xfrm>
          <a:off x="2400300" y="8896351"/>
          <a:ext cx="795035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横山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</a:p>
      </xdr:txBody>
    </xdr:sp>
    <xdr:clientData/>
  </xdr:twoCellAnchor>
  <xdr:twoCellAnchor>
    <xdr:from>
      <xdr:col>16</xdr:col>
      <xdr:colOff>1419</xdr:colOff>
      <xdr:row>51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6AED71FB-674A-4EDF-94E4-6440147164F2}"/>
            </a:ext>
          </a:extLst>
        </xdr:cNvPr>
        <xdr:cNvSpPr txBox="1"/>
      </xdr:nvSpPr>
      <xdr:spPr>
        <a:xfrm>
          <a:off x="3201819" y="9277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17</xdr:col>
      <xdr:colOff>0</xdr:colOff>
      <xdr:row>55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2414E6B9-4CFA-45FC-AB49-AB5672B7C9D3}"/>
            </a:ext>
          </a:extLst>
        </xdr:cNvPr>
        <xdr:cNvSpPr txBox="1"/>
      </xdr:nvSpPr>
      <xdr:spPr>
        <a:xfrm>
          <a:off x="3200400" y="96583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16</xdr:col>
      <xdr:colOff>0</xdr:colOff>
      <xdr:row>55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DF6ADC5E-09AE-403F-A368-C9CF4EEBEB78}"/>
            </a:ext>
          </a:extLst>
        </xdr:cNvPr>
        <xdr:cNvSpPr txBox="1"/>
      </xdr:nvSpPr>
      <xdr:spPr>
        <a:xfrm>
          <a:off x="2400300" y="96583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60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AD383827-4A44-4AD0-9742-53856B1A62EC}"/>
            </a:ext>
          </a:extLst>
        </xdr:cNvPr>
        <xdr:cNvSpPr txBox="1"/>
      </xdr:nvSpPr>
      <xdr:spPr>
        <a:xfrm>
          <a:off x="2201694" y="10991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198606</xdr:colOff>
      <xdr:row>60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618C6F6C-4A86-4018-9CEC-47EAD052235A}"/>
            </a:ext>
          </a:extLst>
        </xdr:cNvPr>
        <xdr:cNvSpPr txBox="1"/>
      </xdr:nvSpPr>
      <xdr:spPr>
        <a:xfrm>
          <a:off x="3200400" y="10610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BD5AB17F-51FA-45B4-8AC9-3E67319B48D3}"/>
            </a:ext>
          </a:extLst>
        </xdr:cNvPr>
        <xdr:cNvSpPr txBox="1"/>
      </xdr:nvSpPr>
      <xdr:spPr>
        <a:xfrm>
          <a:off x="3200400" y="109918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60</xdr:row>
      <xdr:rowOff>9525</xdr:rowOff>
    </xdr:from>
    <xdr:to>
      <xdr:col>16</xdr:col>
      <xdr:colOff>0</xdr:colOff>
      <xdr:row>62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D4BB20C4-3FB7-44DE-B021-F7816482313C}"/>
            </a:ext>
          </a:extLst>
        </xdr:cNvPr>
        <xdr:cNvSpPr txBox="1"/>
      </xdr:nvSpPr>
      <xdr:spPr>
        <a:xfrm>
          <a:off x="2400300" y="11001375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198606</xdr:colOff>
      <xdr:row>71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A35FE173-22C7-4D49-9E25-6EBF8EA4E04D}"/>
            </a:ext>
          </a:extLst>
        </xdr:cNvPr>
        <xdr:cNvSpPr txBox="1"/>
      </xdr:nvSpPr>
      <xdr:spPr>
        <a:xfrm>
          <a:off x="2000250" y="12706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198606</xdr:colOff>
      <xdr:row>68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C8EB8B4F-F158-45A2-9D12-027356895287}"/>
            </a:ext>
          </a:extLst>
        </xdr:cNvPr>
        <xdr:cNvSpPr txBox="1"/>
      </xdr:nvSpPr>
      <xdr:spPr>
        <a:xfrm>
          <a:off x="3200400" y="12134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177</xdr:colOff>
      <xdr:row>68</xdr:row>
      <xdr:rowOff>0</xdr:rowOff>
    </xdr:from>
    <xdr:to>
      <xdr:col>17</xdr:col>
      <xdr:colOff>0</xdr:colOff>
      <xdr:row>70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7A26F519-EECD-45A1-9694-C2B5B27ECD1C}"/>
            </a:ext>
          </a:extLst>
        </xdr:cNvPr>
        <xdr:cNvSpPr txBox="1"/>
      </xdr:nvSpPr>
      <xdr:spPr>
        <a:xfrm>
          <a:off x="3200577" y="125158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199848</xdr:colOff>
      <xdr:row>69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10988F11-3844-40FB-AA42-571354D92F17}"/>
            </a:ext>
          </a:extLst>
        </xdr:cNvPr>
        <xdr:cNvSpPr txBox="1"/>
      </xdr:nvSpPr>
      <xdr:spPr>
        <a:xfrm>
          <a:off x="2000250" y="123253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16</xdr:col>
      <xdr:colOff>0</xdr:colOff>
      <xdr:row>70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B5E4E72A-C9F0-4ADA-8CA9-440675845C3C}"/>
            </a:ext>
          </a:extLst>
        </xdr:cNvPr>
        <xdr:cNvSpPr txBox="1"/>
      </xdr:nvSpPr>
      <xdr:spPr>
        <a:xfrm>
          <a:off x="2400300" y="125158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9</xdr:col>
      <xdr:colOff>0</xdr:colOff>
      <xdr:row>67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="" xmlns:a16="http://schemas.microsoft.com/office/drawing/2014/main" id="{0E9DF76E-431C-4214-9EC5-75F8E2F8AA5C}"/>
            </a:ext>
          </a:extLst>
        </xdr:cNvPr>
        <xdr:cNvCxnSpPr/>
      </xdr:nvCxnSpPr>
      <xdr:spPr bwMode="auto">
        <a:xfrm flipH="1">
          <a:off x="400050" y="11944350"/>
          <a:ext cx="140017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200024</xdr:colOff>
      <xdr:row>68</xdr:row>
      <xdr:rowOff>0</xdr:rowOff>
    </xdr:from>
    <xdr:to>
      <xdr:col>12</xdr:col>
      <xdr:colOff>0</xdr:colOff>
      <xdr:row>69</xdr:row>
      <xdr:rowOff>190499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E4595C65-C5CB-433B-B764-BA9E3EB3D79E}"/>
            </a:ext>
          </a:extLst>
        </xdr:cNvPr>
        <xdr:cNvSpPr txBox="1"/>
      </xdr:nvSpPr>
      <xdr:spPr>
        <a:xfrm rot="10800000" flipV="1">
          <a:off x="2200274" y="12515850"/>
          <a:ext cx="200026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200024</xdr:colOff>
      <xdr:row>65</xdr:row>
      <xdr:rowOff>1</xdr:rowOff>
    </xdr:from>
    <xdr:to>
      <xdr:col>12</xdr:col>
      <xdr:colOff>0</xdr:colOff>
      <xdr:row>67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C620CAA2-FC49-4D32-B093-7B4F7FB44489}"/>
            </a:ext>
          </a:extLst>
        </xdr:cNvPr>
        <xdr:cNvSpPr txBox="1"/>
      </xdr:nvSpPr>
      <xdr:spPr>
        <a:xfrm rot="10800000" flipV="1">
          <a:off x="2200274" y="11944351"/>
          <a:ext cx="200026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59</xdr:row>
      <xdr:rowOff>0</xdr:rowOff>
    </xdr:from>
    <xdr:to>
      <xdr:col>30</xdr:col>
      <xdr:colOff>95250</xdr:colOff>
      <xdr:row>59</xdr:row>
      <xdr:rowOff>0</xdr:rowOff>
    </xdr:to>
    <xdr:sp macro="" textlink="">
      <xdr:nvSpPr>
        <xdr:cNvPr id="54212" name="Line 1">
          <a:extLst>
            <a:ext uri="{FF2B5EF4-FFF2-40B4-BE49-F238E27FC236}">
              <a16:creationId xmlns="" xmlns:a16="http://schemas.microsoft.com/office/drawing/2014/main" id="{E6CEB557-CBC3-4995-92C4-CC5C1255E1FA}"/>
            </a:ext>
          </a:extLst>
        </xdr:cNvPr>
        <xdr:cNvSpPr>
          <a:spLocks noChangeShapeType="1"/>
        </xdr:cNvSpPr>
      </xdr:nvSpPr>
      <xdr:spPr bwMode="auto">
        <a:xfrm>
          <a:off x="60960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95250</xdr:colOff>
      <xdr:row>59</xdr:row>
      <xdr:rowOff>0</xdr:rowOff>
    </xdr:from>
    <xdr:to>
      <xdr:col>31</xdr:col>
      <xdr:colOff>95250</xdr:colOff>
      <xdr:row>59</xdr:row>
      <xdr:rowOff>0</xdr:rowOff>
    </xdr:to>
    <xdr:sp macro="" textlink="">
      <xdr:nvSpPr>
        <xdr:cNvPr id="54213" name="Line 2">
          <a:extLst>
            <a:ext uri="{FF2B5EF4-FFF2-40B4-BE49-F238E27FC236}">
              <a16:creationId xmlns="" xmlns:a16="http://schemas.microsoft.com/office/drawing/2014/main" id="{E6CC0644-1AB9-42C0-9AB7-2C8C88D14684}"/>
            </a:ext>
          </a:extLst>
        </xdr:cNvPr>
        <xdr:cNvSpPr>
          <a:spLocks noChangeShapeType="1"/>
        </xdr:cNvSpPr>
      </xdr:nvSpPr>
      <xdr:spPr bwMode="auto">
        <a:xfrm>
          <a:off x="6296025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104775</xdr:colOff>
      <xdr:row>59</xdr:row>
      <xdr:rowOff>0</xdr:rowOff>
    </xdr:from>
    <xdr:to>
      <xdr:col>32</xdr:col>
      <xdr:colOff>104775</xdr:colOff>
      <xdr:row>59</xdr:row>
      <xdr:rowOff>0</xdr:rowOff>
    </xdr:to>
    <xdr:sp macro="" textlink="">
      <xdr:nvSpPr>
        <xdr:cNvPr id="54214" name="Line 3">
          <a:extLst>
            <a:ext uri="{FF2B5EF4-FFF2-40B4-BE49-F238E27FC236}">
              <a16:creationId xmlns="" xmlns:a16="http://schemas.microsoft.com/office/drawing/2014/main" id="{AC9144FA-AF4B-49C4-B242-605838078008}"/>
            </a:ext>
          </a:extLst>
        </xdr:cNvPr>
        <xdr:cNvSpPr>
          <a:spLocks noChangeShapeType="1"/>
        </xdr:cNvSpPr>
      </xdr:nvSpPr>
      <xdr:spPr bwMode="auto">
        <a:xfrm>
          <a:off x="6505575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95250</xdr:colOff>
      <xdr:row>59</xdr:row>
      <xdr:rowOff>0</xdr:rowOff>
    </xdr:from>
    <xdr:to>
      <xdr:col>25</xdr:col>
      <xdr:colOff>95250</xdr:colOff>
      <xdr:row>59</xdr:row>
      <xdr:rowOff>0</xdr:rowOff>
    </xdr:to>
    <xdr:sp macro="" textlink="">
      <xdr:nvSpPr>
        <xdr:cNvPr id="54215" name="Line 4">
          <a:extLst>
            <a:ext uri="{FF2B5EF4-FFF2-40B4-BE49-F238E27FC236}">
              <a16:creationId xmlns="" xmlns:a16="http://schemas.microsoft.com/office/drawing/2014/main" id="{29B963CA-9F2C-4BD3-B864-5BFEA6F8C3C5}"/>
            </a:ext>
          </a:extLst>
        </xdr:cNvPr>
        <xdr:cNvSpPr>
          <a:spLocks noChangeShapeType="1"/>
        </xdr:cNvSpPr>
      </xdr:nvSpPr>
      <xdr:spPr bwMode="auto">
        <a:xfrm>
          <a:off x="5095875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95250</xdr:colOff>
      <xdr:row>59</xdr:row>
      <xdr:rowOff>0</xdr:rowOff>
    </xdr:from>
    <xdr:to>
      <xdr:col>26</xdr:col>
      <xdr:colOff>95250</xdr:colOff>
      <xdr:row>59</xdr:row>
      <xdr:rowOff>0</xdr:rowOff>
    </xdr:to>
    <xdr:sp macro="" textlink="">
      <xdr:nvSpPr>
        <xdr:cNvPr id="54216" name="Line 5">
          <a:extLst>
            <a:ext uri="{FF2B5EF4-FFF2-40B4-BE49-F238E27FC236}">
              <a16:creationId xmlns="" xmlns:a16="http://schemas.microsoft.com/office/drawing/2014/main" id="{C00599C7-E669-4961-9D55-1B918613914A}"/>
            </a:ext>
          </a:extLst>
        </xdr:cNvPr>
        <xdr:cNvSpPr>
          <a:spLocks noChangeShapeType="1"/>
        </xdr:cNvSpPr>
      </xdr:nvSpPr>
      <xdr:spPr bwMode="auto">
        <a:xfrm>
          <a:off x="52959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59</xdr:row>
      <xdr:rowOff>0</xdr:rowOff>
    </xdr:from>
    <xdr:to>
      <xdr:col>27</xdr:col>
      <xdr:colOff>104775</xdr:colOff>
      <xdr:row>59</xdr:row>
      <xdr:rowOff>0</xdr:rowOff>
    </xdr:to>
    <xdr:sp macro="" textlink="">
      <xdr:nvSpPr>
        <xdr:cNvPr id="54217" name="Line 6">
          <a:extLst>
            <a:ext uri="{FF2B5EF4-FFF2-40B4-BE49-F238E27FC236}">
              <a16:creationId xmlns="" xmlns:a16="http://schemas.microsoft.com/office/drawing/2014/main" id="{A884FA73-C896-457F-A029-7CE37898CE72}"/>
            </a:ext>
          </a:extLst>
        </xdr:cNvPr>
        <xdr:cNvSpPr>
          <a:spLocks noChangeShapeType="1"/>
        </xdr:cNvSpPr>
      </xdr:nvSpPr>
      <xdr:spPr bwMode="auto">
        <a:xfrm>
          <a:off x="550545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59</xdr:row>
      <xdr:rowOff>0</xdr:rowOff>
    </xdr:from>
    <xdr:to>
      <xdr:col>10</xdr:col>
      <xdr:colOff>95250</xdr:colOff>
      <xdr:row>59</xdr:row>
      <xdr:rowOff>0</xdr:rowOff>
    </xdr:to>
    <xdr:sp macro="" textlink="">
      <xdr:nvSpPr>
        <xdr:cNvPr id="54224" name="Line 13">
          <a:extLst>
            <a:ext uri="{FF2B5EF4-FFF2-40B4-BE49-F238E27FC236}">
              <a16:creationId xmlns="" xmlns:a16="http://schemas.microsoft.com/office/drawing/2014/main" id="{2C6BA571-7B71-4ECF-953F-3E1264FDE6C9}"/>
            </a:ext>
          </a:extLst>
        </xdr:cNvPr>
        <xdr:cNvSpPr>
          <a:spLocks noChangeShapeType="1"/>
        </xdr:cNvSpPr>
      </xdr:nvSpPr>
      <xdr:spPr bwMode="auto">
        <a:xfrm>
          <a:off x="2095500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59</xdr:row>
      <xdr:rowOff>0</xdr:rowOff>
    </xdr:from>
    <xdr:to>
      <xdr:col>11</xdr:col>
      <xdr:colOff>95250</xdr:colOff>
      <xdr:row>59</xdr:row>
      <xdr:rowOff>0</xdr:rowOff>
    </xdr:to>
    <xdr:sp macro="" textlink="">
      <xdr:nvSpPr>
        <xdr:cNvPr id="54225" name="Line 14">
          <a:extLst>
            <a:ext uri="{FF2B5EF4-FFF2-40B4-BE49-F238E27FC236}">
              <a16:creationId xmlns="" xmlns:a16="http://schemas.microsoft.com/office/drawing/2014/main" id="{789756F3-C831-41D7-9C41-456A60351ED2}"/>
            </a:ext>
          </a:extLst>
        </xdr:cNvPr>
        <xdr:cNvSpPr>
          <a:spLocks noChangeShapeType="1"/>
        </xdr:cNvSpPr>
      </xdr:nvSpPr>
      <xdr:spPr bwMode="auto">
        <a:xfrm>
          <a:off x="2295525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59</xdr:row>
      <xdr:rowOff>0</xdr:rowOff>
    </xdr:from>
    <xdr:to>
      <xdr:col>12</xdr:col>
      <xdr:colOff>104775</xdr:colOff>
      <xdr:row>59</xdr:row>
      <xdr:rowOff>0</xdr:rowOff>
    </xdr:to>
    <xdr:sp macro="" textlink="">
      <xdr:nvSpPr>
        <xdr:cNvPr id="54226" name="Line 15">
          <a:extLst>
            <a:ext uri="{FF2B5EF4-FFF2-40B4-BE49-F238E27FC236}">
              <a16:creationId xmlns="" xmlns:a16="http://schemas.microsoft.com/office/drawing/2014/main" id="{36AC8D25-EF07-4347-9D26-4FEF24D164C1}"/>
            </a:ext>
          </a:extLst>
        </xdr:cNvPr>
        <xdr:cNvSpPr>
          <a:spLocks noChangeShapeType="1"/>
        </xdr:cNvSpPr>
      </xdr:nvSpPr>
      <xdr:spPr bwMode="auto">
        <a:xfrm>
          <a:off x="2505075" y="1021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66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4D48D879-9582-4C98-8A8C-B852181C2E03}"/>
            </a:ext>
          </a:extLst>
        </xdr:cNvPr>
        <xdr:cNvSpPr txBox="1"/>
      </xdr:nvSpPr>
      <xdr:spPr>
        <a:xfrm>
          <a:off x="2584174" y="10850217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E2E805E1-266E-4C5C-808E-1C99488524BB}"/>
            </a:ext>
          </a:extLst>
        </xdr:cNvPr>
        <xdr:cNvSpPr txBox="1"/>
      </xdr:nvSpPr>
      <xdr:spPr>
        <a:xfrm>
          <a:off x="2584174" y="11380304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8283</xdr:colOff>
      <xdr:row>66</xdr:row>
      <xdr:rowOff>132521</xdr:rowOff>
    </xdr:from>
    <xdr:to>
      <xdr:col>16</xdr:col>
      <xdr:colOff>8283</xdr:colOff>
      <xdr:row>69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FB3DD805-5103-473B-8A9B-D9ED9D3576A7}"/>
            </a:ext>
          </a:extLst>
        </xdr:cNvPr>
        <xdr:cNvSpPr txBox="1"/>
      </xdr:nvSpPr>
      <xdr:spPr>
        <a:xfrm>
          <a:off x="2990022" y="11247782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21</xdr:col>
      <xdr:colOff>0</xdr:colOff>
      <xdr:row>65</xdr:row>
      <xdr:rowOff>1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213EA9C7-2B2E-40EC-A547-6EAA66D3B9F5}"/>
            </a:ext>
          </a:extLst>
        </xdr:cNvPr>
        <xdr:cNvSpPr txBox="1"/>
      </xdr:nvSpPr>
      <xdr:spPr>
        <a:xfrm>
          <a:off x="3975652" y="10717696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23</xdr:col>
      <xdr:colOff>0</xdr:colOff>
      <xdr:row>64</xdr:row>
      <xdr:rowOff>1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16998569-B724-4B89-A615-305168688944}"/>
            </a:ext>
          </a:extLst>
        </xdr:cNvPr>
        <xdr:cNvSpPr txBox="1"/>
      </xdr:nvSpPr>
      <xdr:spPr>
        <a:xfrm>
          <a:off x="4373217" y="10585174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68</xdr:row>
      <xdr:rowOff>0</xdr:rowOff>
    </xdr:from>
    <xdr:to>
      <xdr:col>23</xdr:col>
      <xdr:colOff>0</xdr:colOff>
      <xdr:row>70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C8CE314C-B1AD-4AAE-8042-E6746D03AE37}"/>
            </a:ext>
          </a:extLst>
        </xdr:cNvPr>
        <xdr:cNvSpPr txBox="1"/>
      </xdr:nvSpPr>
      <xdr:spPr>
        <a:xfrm>
          <a:off x="4373217" y="11380304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</xdr:colOff>
      <xdr:row>65</xdr:row>
      <xdr:rowOff>131884</xdr:rowOff>
    </xdr:from>
    <xdr:to>
      <xdr:col>19</xdr:col>
      <xdr:colOff>197826</xdr:colOff>
      <xdr:row>68</xdr:row>
      <xdr:rowOff>1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15C67DC0-4DF3-4388-B635-04C61E880A23}"/>
            </a:ext>
          </a:extLst>
        </xdr:cNvPr>
        <xdr:cNvSpPr txBox="1"/>
      </xdr:nvSpPr>
      <xdr:spPr>
        <a:xfrm>
          <a:off x="3165232" y="11100288"/>
          <a:ext cx="791306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61</xdr:row>
      <xdr:rowOff>74543</xdr:rowOff>
    </xdr:from>
    <xdr:to>
      <xdr:col>14</xdr:col>
      <xdr:colOff>0</xdr:colOff>
      <xdr:row>64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F6508165-14BE-4B3E-945C-7E09DB3DD42F}"/>
            </a:ext>
          </a:extLst>
        </xdr:cNvPr>
        <xdr:cNvSpPr txBox="1"/>
      </xdr:nvSpPr>
      <xdr:spPr>
        <a:xfrm>
          <a:off x="2584174" y="10585173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65</xdr:row>
      <xdr:rowOff>132521</xdr:rowOff>
    </xdr:from>
    <xdr:to>
      <xdr:col>23</xdr:col>
      <xdr:colOff>0</xdr:colOff>
      <xdr:row>68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25BF4612-B030-4AC0-B0D3-5C6BBB955659}"/>
            </a:ext>
          </a:extLst>
        </xdr:cNvPr>
        <xdr:cNvSpPr txBox="1"/>
      </xdr:nvSpPr>
      <xdr:spPr>
        <a:xfrm>
          <a:off x="4373217" y="11115260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66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2DE3D149-213E-4D15-805C-DE0966047F4D}"/>
            </a:ext>
          </a:extLst>
        </xdr:cNvPr>
        <xdr:cNvSpPr txBox="1"/>
      </xdr:nvSpPr>
      <xdr:spPr>
        <a:xfrm>
          <a:off x="4373217" y="10850217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0</xdr:colOff>
      <xdr:row>62</xdr:row>
      <xdr:rowOff>132521</xdr:rowOff>
    </xdr:from>
    <xdr:to>
      <xdr:col>16</xdr:col>
      <xdr:colOff>0</xdr:colOff>
      <xdr:row>65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7561C68D-CC0B-43B9-8665-FD4F88CCD460}"/>
            </a:ext>
          </a:extLst>
        </xdr:cNvPr>
        <xdr:cNvSpPr txBox="1"/>
      </xdr:nvSpPr>
      <xdr:spPr>
        <a:xfrm>
          <a:off x="2981739" y="10717695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66</xdr:row>
      <xdr:rowOff>0</xdr:rowOff>
    </xdr:from>
    <xdr:to>
      <xdr:col>14</xdr:col>
      <xdr:colOff>0</xdr:colOff>
      <xdr:row>68</xdr:row>
      <xdr:rowOff>1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D3F3A702-9940-4067-BD29-24DACCFE9088}"/>
            </a:ext>
          </a:extLst>
        </xdr:cNvPr>
        <xdr:cNvSpPr txBox="1"/>
      </xdr:nvSpPr>
      <xdr:spPr>
        <a:xfrm>
          <a:off x="2584174" y="11115261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21</xdr:col>
      <xdr:colOff>0</xdr:colOff>
      <xdr:row>69</xdr:row>
      <xdr:rowOff>1</xdr:rowOff>
    </xdr:to>
    <xdr:sp macro="" textlink="">
      <xdr:nvSpPr>
        <xdr:cNvPr id="53" name="テキスト ボックス 52">
          <a:extLst>
            <a:ext uri="{FF2B5EF4-FFF2-40B4-BE49-F238E27FC236}">
              <a16:creationId xmlns="" xmlns:a16="http://schemas.microsoft.com/office/drawing/2014/main" id="{B0E0E026-A6B6-4F35-9AB8-43FF0C49B926}"/>
            </a:ext>
          </a:extLst>
        </xdr:cNvPr>
        <xdr:cNvSpPr txBox="1"/>
      </xdr:nvSpPr>
      <xdr:spPr>
        <a:xfrm>
          <a:off x="3975652" y="11247783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57</xdr:row>
      <xdr:rowOff>0</xdr:rowOff>
    </xdr:from>
    <xdr:to>
      <xdr:col>14</xdr:col>
      <xdr:colOff>0</xdr:colOff>
      <xdr:row>59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36FACD8D-5ADD-470B-9A89-4FB9D226EDC1}"/>
            </a:ext>
          </a:extLst>
        </xdr:cNvPr>
        <xdr:cNvSpPr txBox="1"/>
      </xdr:nvSpPr>
      <xdr:spPr>
        <a:xfrm>
          <a:off x="2584174" y="9947413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14</xdr:col>
      <xdr:colOff>0</xdr:colOff>
      <xdr:row>55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CA907A97-CF4A-4F63-9A35-904751E3B316}"/>
            </a:ext>
          </a:extLst>
        </xdr:cNvPr>
        <xdr:cNvSpPr txBox="1"/>
      </xdr:nvSpPr>
      <xdr:spPr>
        <a:xfrm>
          <a:off x="2584174" y="9417326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58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A25763E7-B761-4A09-B78B-0B3198ACAE16}"/>
            </a:ext>
          </a:extLst>
        </xdr:cNvPr>
        <xdr:cNvSpPr txBox="1"/>
      </xdr:nvSpPr>
      <xdr:spPr>
        <a:xfrm>
          <a:off x="2981739" y="9814891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21</xdr:col>
      <xdr:colOff>0</xdr:colOff>
      <xdr:row>54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="" xmlns:a16="http://schemas.microsoft.com/office/drawing/2014/main" id="{265CF8E2-1648-45A6-A660-C1958F5C26B5}"/>
            </a:ext>
          </a:extLst>
        </xdr:cNvPr>
        <xdr:cNvSpPr txBox="1"/>
      </xdr:nvSpPr>
      <xdr:spPr>
        <a:xfrm>
          <a:off x="3975652" y="9284804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51</xdr:row>
      <xdr:rowOff>0</xdr:rowOff>
    </xdr:from>
    <xdr:to>
      <xdr:col>23</xdr:col>
      <xdr:colOff>0</xdr:colOff>
      <xdr:row>53</xdr:row>
      <xdr:rowOff>1</xdr:rowOff>
    </xdr:to>
    <xdr:sp macro="" textlink="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00B1F91A-C45F-4F60-A49F-2E5D21A1C8E8}"/>
            </a:ext>
          </a:extLst>
        </xdr:cNvPr>
        <xdr:cNvSpPr txBox="1"/>
      </xdr:nvSpPr>
      <xdr:spPr>
        <a:xfrm>
          <a:off x="4373217" y="9152283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23</xdr:col>
      <xdr:colOff>0</xdr:colOff>
      <xdr:row>59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="" xmlns:a16="http://schemas.microsoft.com/office/drawing/2014/main" id="{6974B1C8-120F-424A-8859-77B73F5FDA3F}"/>
            </a:ext>
          </a:extLst>
        </xdr:cNvPr>
        <xdr:cNvSpPr txBox="1"/>
      </xdr:nvSpPr>
      <xdr:spPr>
        <a:xfrm>
          <a:off x="4373217" y="9947413"/>
          <a:ext cx="198783" cy="265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54</xdr:row>
      <xdr:rowOff>131883</xdr:rowOff>
    </xdr:from>
    <xdr:to>
      <xdr:col>19</xdr:col>
      <xdr:colOff>197826</xdr:colOff>
      <xdr:row>57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="" xmlns:a16="http://schemas.microsoft.com/office/drawing/2014/main" id="{DA1A6408-CBC8-4ADE-93C8-EE9AAD605A55}"/>
            </a:ext>
          </a:extLst>
        </xdr:cNvPr>
        <xdr:cNvSpPr txBox="1"/>
      </xdr:nvSpPr>
      <xdr:spPr>
        <a:xfrm>
          <a:off x="3165231" y="9671537"/>
          <a:ext cx="791307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2-3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51</xdr:row>
      <xdr:rowOff>0</xdr:rowOff>
    </xdr:from>
    <xdr:to>
      <xdr:col>14</xdr:col>
      <xdr:colOff>0</xdr:colOff>
      <xdr:row>53</xdr:row>
      <xdr:rowOff>2</xdr:rowOff>
    </xdr:to>
    <xdr:sp macro="" textlink="">
      <xdr:nvSpPr>
        <xdr:cNvPr id="61" name="テキスト ボックス 60">
          <a:extLst>
            <a:ext uri="{FF2B5EF4-FFF2-40B4-BE49-F238E27FC236}">
              <a16:creationId xmlns="" xmlns:a16="http://schemas.microsoft.com/office/drawing/2014/main" id="{4FA7060C-2EA9-4A53-A29E-A359ADAA2AD1}"/>
            </a:ext>
          </a:extLst>
        </xdr:cNvPr>
        <xdr:cNvSpPr txBox="1"/>
      </xdr:nvSpPr>
      <xdr:spPr>
        <a:xfrm>
          <a:off x="2571750" y="9144000"/>
          <a:ext cx="197827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0</xdr:colOff>
      <xdr:row>51</xdr:row>
      <xdr:rowOff>131883</xdr:rowOff>
    </xdr:from>
    <xdr:to>
      <xdr:col>16</xdr:col>
      <xdr:colOff>0</xdr:colOff>
      <xdr:row>54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="" xmlns:a16="http://schemas.microsoft.com/office/drawing/2014/main" id="{BEA7761D-D9D0-41EF-8DE6-DFBC86C0C88B}"/>
            </a:ext>
          </a:extLst>
        </xdr:cNvPr>
        <xdr:cNvSpPr txBox="1"/>
      </xdr:nvSpPr>
      <xdr:spPr>
        <a:xfrm>
          <a:off x="2967404" y="9275883"/>
          <a:ext cx="197827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54</xdr:row>
      <xdr:rowOff>131883</xdr:rowOff>
    </xdr:from>
    <xdr:to>
      <xdr:col>14</xdr:col>
      <xdr:colOff>0</xdr:colOff>
      <xdr:row>57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="" xmlns:a16="http://schemas.microsoft.com/office/drawing/2014/main" id="{04C5C258-6151-4024-B883-2F78F5E6DF6A}"/>
            </a:ext>
          </a:extLst>
        </xdr:cNvPr>
        <xdr:cNvSpPr txBox="1"/>
      </xdr:nvSpPr>
      <xdr:spPr>
        <a:xfrm>
          <a:off x="2571750" y="9671537"/>
          <a:ext cx="197827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23</xdr:col>
      <xdr:colOff>0</xdr:colOff>
      <xdr:row>55</xdr:row>
      <xdr:rowOff>2</xdr:rowOff>
    </xdr:to>
    <xdr:sp macro="" textlink="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F0EF08CC-7F9F-4555-9A3C-707637B4B552}"/>
            </a:ext>
          </a:extLst>
        </xdr:cNvPr>
        <xdr:cNvSpPr txBox="1"/>
      </xdr:nvSpPr>
      <xdr:spPr>
        <a:xfrm>
          <a:off x="4352192" y="9407769"/>
          <a:ext cx="197827" cy="263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0</xdr:colOff>
      <xdr:row>55</xdr:row>
      <xdr:rowOff>637</xdr:rowOff>
    </xdr:from>
    <xdr:to>
      <xdr:col>23</xdr:col>
      <xdr:colOff>0</xdr:colOff>
      <xdr:row>57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="" xmlns:a16="http://schemas.microsoft.com/office/drawing/2014/main" id="{C355152C-6DC9-46D0-9C2F-58DDF27CD136}"/>
            </a:ext>
          </a:extLst>
        </xdr:cNvPr>
        <xdr:cNvSpPr txBox="1"/>
      </xdr:nvSpPr>
      <xdr:spPr>
        <a:xfrm>
          <a:off x="4352192" y="9672175"/>
          <a:ext cx="197827" cy="263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197826</xdr:colOff>
      <xdr:row>56</xdr:row>
      <xdr:rowOff>0</xdr:rowOff>
    </xdr:from>
    <xdr:to>
      <xdr:col>21</xdr:col>
      <xdr:colOff>0</xdr:colOff>
      <xdr:row>58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="" xmlns:a16="http://schemas.microsoft.com/office/drawing/2014/main" id="{3CBBB6BD-26A4-491F-B894-2EA0319B79F4}"/>
            </a:ext>
          </a:extLst>
        </xdr:cNvPr>
        <xdr:cNvSpPr txBox="1"/>
      </xdr:nvSpPr>
      <xdr:spPr>
        <a:xfrm>
          <a:off x="3956538" y="9803423"/>
          <a:ext cx="197827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21</xdr:col>
      <xdr:colOff>0</xdr:colOff>
      <xdr:row>51</xdr:row>
      <xdr:rowOff>131884</xdr:rowOff>
    </xdr:to>
    <xdr:sp macro="" textlink="">
      <xdr:nvSpPr>
        <xdr:cNvPr id="67" name="四角形: 角を丸くする 66">
          <a:extLst>
            <a:ext uri="{FF2B5EF4-FFF2-40B4-BE49-F238E27FC236}">
              <a16:creationId xmlns="" xmlns:a16="http://schemas.microsoft.com/office/drawing/2014/main" id="{0FD6B028-71E9-4951-A344-8F6511D76B70}"/>
            </a:ext>
          </a:extLst>
        </xdr:cNvPr>
        <xdr:cNvSpPr/>
      </xdr:nvSpPr>
      <xdr:spPr bwMode="auto">
        <a:xfrm>
          <a:off x="2967404" y="8704385"/>
          <a:ext cx="1186961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ピンポン館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F8EA0EAF-C8D2-46BA-81F4-E5255CA989B3}"/>
            </a:ext>
          </a:extLst>
        </xdr:cNvPr>
        <xdr:cNvCxnSpPr/>
      </xdr:nvCxnSpPr>
      <xdr:spPr bwMode="auto">
        <a:xfrm flipH="1">
          <a:off x="0" y="1323975"/>
          <a:ext cx="1600200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0</xdr:colOff>
      <xdr:row>74</xdr:row>
      <xdr:rowOff>0</xdr:rowOff>
    </xdr:from>
    <xdr:to>
      <xdr:col>9</xdr:col>
      <xdr:colOff>0</xdr:colOff>
      <xdr:row>76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4CCDF54C-9794-4844-8B22-CDFA13818AEC}"/>
            </a:ext>
          </a:extLst>
        </xdr:cNvPr>
        <xdr:cNvCxnSpPr/>
      </xdr:nvCxnSpPr>
      <xdr:spPr bwMode="auto">
        <a:xfrm flipH="1">
          <a:off x="400050" y="13611225"/>
          <a:ext cx="140017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1419</xdr:colOff>
      <xdr:row>58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D1E5BA7B-28A9-4795-971E-EE02D946E43C}"/>
            </a:ext>
          </a:extLst>
        </xdr:cNvPr>
        <xdr:cNvSpPr txBox="1"/>
      </xdr:nvSpPr>
      <xdr:spPr>
        <a:xfrm>
          <a:off x="2001669" y="10563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56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1DF036E7-5585-4A75-ACCC-6FC9950009E3}"/>
            </a:ext>
          </a:extLst>
        </xdr:cNvPr>
        <xdr:cNvSpPr txBox="1"/>
      </xdr:nvSpPr>
      <xdr:spPr>
        <a:xfrm>
          <a:off x="2201694" y="10182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10944</xdr:colOff>
      <xdr:row>59</xdr:row>
      <xdr:rowOff>0</xdr:rowOff>
    </xdr:from>
    <xdr:to>
      <xdr:col>12</xdr:col>
      <xdr:colOff>9525</xdr:colOff>
      <xdr:row>61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2C3E484C-36C1-49C2-AA69-746A620E6F24}"/>
            </a:ext>
          </a:extLst>
        </xdr:cNvPr>
        <xdr:cNvSpPr txBox="1"/>
      </xdr:nvSpPr>
      <xdr:spPr>
        <a:xfrm>
          <a:off x="2211219" y="10753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197825</xdr:colOff>
      <xdr:row>77</xdr:row>
      <xdr:rowOff>1</xdr:rowOff>
    </xdr:from>
    <xdr:to>
      <xdr:col>11</xdr:col>
      <xdr:colOff>197826</xdr:colOff>
      <xdr:row>79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CDD035F7-7B97-4771-A511-20732C0A6667}"/>
            </a:ext>
          </a:extLst>
        </xdr:cNvPr>
        <xdr:cNvSpPr txBox="1"/>
      </xdr:nvSpPr>
      <xdr:spPr>
        <a:xfrm rot="10800000" flipV="1">
          <a:off x="2176094" y="14177597"/>
          <a:ext cx="19782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197825</xdr:colOff>
      <xdr:row>74</xdr:row>
      <xdr:rowOff>1</xdr:rowOff>
    </xdr:from>
    <xdr:to>
      <xdr:col>11</xdr:col>
      <xdr:colOff>197826</xdr:colOff>
      <xdr:row>76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F095B51B-E2C7-4432-8640-B5C9D147CFD4}"/>
            </a:ext>
          </a:extLst>
        </xdr:cNvPr>
        <xdr:cNvSpPr txBox="1"/>
      </xdr:nvSpPr>
      <xdr:spPr>
        <a:xfrm rot="10800000" flipV="1">
          <a:off x="2176094" y="13606097"/>
          <a:ext cx="197828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16</xdr:col>
      <xdr:colOff>0</xdr:colOff>
      <xdr:row>57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0D0019C6-B153-4E23-B690-BCD6930C1BFA}"/>
            </a:ext>
          </a:extLst>
        </xdr:cNvPr>
        <xdr:cNvSpPr/>
      </xdr:nvSpPr>
      <xdr:spPr bwMode="auto">
        <a:xfrm>
          <a:off x="2400300" y="9991725"/>
          <a:ext cx="800100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松本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高松卓愛クラブ</a:t>
          </a:r>
        </a:p>
      </xdr:txBody>
    </xdr:sp>
    <xdr:clientData/>
  </xdr:twoCellAnchor>
  <xdr:twoCellAnchor>
    <xdr:from>
      <xdr:col>10</xdr:col>
      <xdr:colOff>10944</xdr:colOff>
      <xdr:row>60</xdr:row>
      <xdr:rowOff>0</xdr:rowOff>
    </xdr:from>
    <xdr:to>
      <xdr:col>11</xdr:col>
      <xdr:colOff>9525</xdr:colOff>
      <xdr:row>62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71A2BB24-CC08-40D4-88F5-80EAFCE38D56}"/>
            </a:ext>
          </a:extLst>
        </xdr:cNvPr>
        <xdr:cNvSpPr txBox="1"/>
      </xdr:nvSpPr>
      <xdr:spPr>
        <a:xfrm>
          <a:off x="2011194" y="10944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10944</xdr:colOff>
      <xdr:row>57</xdr:row>
      <xdr:rowOff>0</xdr:rowOff>
    </xdr:from>
    <xdr:to>
      <xdr:col>17</xdr:col>
      <xdr:colOff>9525</xdr:colOff>
      <xdr:row>59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A916FB7B-A691-40A7-8C2B-E09A5FF2D601}"/>
            </a:ext>
          </a:extLst>
        </xdr:cNvPr>
        <xdr:cNvSpPr txBox="1"/>
      </xdr:nvSpPr>
      <xdr:spPr>
        <a:xfrm>
          <a:off x="3211344" y="10372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1419</xdr:colOff>
      <xdr:row>59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999069BD-61BE-4B55-B77F-8DEEBB7DB936}"/>
            </a:ext>
          </a:extLst>
        </xdr:cNvPr>
        <xdr:cNvSpPr txBox="1"/>
      </xdr:nvSpPr>
      <xdr:spPr>
        <a:xfrm>
          <a:off x="3201819" y="10753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1418</xdr:colOff>
      <xdr:row>59</xdr:row>
      <xdr:rowOff>0</xdr:rowOff>
    </xdr:from>
    <xdr:to>
      <xdr:col>15</xdr:col>
      <xdr:colOff>200024</xdr:colOff>
      <xdr:row>61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D58E82A9-BC59-470F-A3F8-921A9CE53456}"/>
            </a:ext>
          </a:extLst>
        </xdr:cNvPr>
        <xdr:cNvSpPr txBox="1"/>
      </xdr:nvSpPr>
      <xdr:spPr>
        <a:xfrm>
          <a:off x="2401718" y="107537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68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EF2C1230-F1E9-4212-ACD0-1E4790F63957}"/>
            </a:ext>
          </a:extLst>
        </xdr:cNvPr>
        <xdr:cNvSpPr txBox="1"/>
      </xdr:nvSpPr>
      <xdr:spPr>
        <a:xfrm>
          <a:off x="2201694" y="12468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198606</xdr:colOff>
      <xdr:row>69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7B69D15C-3680-40DC-A3E7-6731D18EC7D5}"/>
            </a:ext>
          </a:extLst>
        </xdr:cNvPr>
        <xdr:cNvSpPr txBox="1"/>
      </xdr:nvSpPr>
      <xdr:spPr>
        <a:xfrm>
          <a:off x="2000250" y="12277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1419</xdr:colOff>
      <xdr:row>68</xdr:row>
      <xdr:rowOff>0</xdr:rowOff>
    </xdr:from>
    <xdr:to>
      <xdr:col>17</xdr:col>
      <xdr:colOff>0</xdr:colOff>
      <xdr:row>70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53AC292B-21DF-4753-A087-17843F45441A}"/>
            </a:ext>
          </a:extLst>
        </xdr:cNvPr>
        <xdr:cNvSpPr txBox="1"/>
      </xdr:nvSpPr>
      <xdr:spPr>
        <a:xfrm>
          <a:off x="3201819" y="12468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65</xdr:row>
      <xdr:rowOff>0</xdr:rowOff>
    </xdr:from>
    <xdr:to>
      <xdr:col>12</xdr:col>
      <xdr:colOff>0</xdr:colOff>
      <xdr:row>67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E04BAB37-30F1-4F94-BBD9-2BC033B2CD13}"/>
            </a:ext>
          </a:extLst>
        </xdr:cNvPr>
        <xdr:cNvSpPr txBox="1"/>
      </xdr:nvSpPr>
      <xdr:spPr>
        <a:xfrm>
          <a:off x="2201694" y="11896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1419</xdr:colOff>
      <xdr:row>69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D78565DD-B073-4779-AEEB-FC352ED48464}"/>
            </a:ext>
          </a:extLst>
        </xdr:cNvPr>
        <xdr:cNvSpPr txBox="1"/>
      </xdr:nvSpPr>
      <xdr:spPr>
        <a:xfrm>
          <a:off x="2001669" y="12658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1419</xdr:colOff>
      <xdr:row>66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2596FC0A-E82B-4E43-BFDB-628D81E567C0}"/>
            </a:ext>
          </a:extLst>
        </xdr:cNvPr>
        <xdr:cNvSpPr txBox="1"/>
      </xdr:nvSpPr>
      <xdr:spPr>
        <a:xfrm>
          <a:off x="3201819" y="12087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15</xdr:col>
      <xdr:colOff>198606</xdr:colOff>
      <xdr:row>70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3AFF6C46-2390-4AC2-BDC6-E29CC1B571E8}"/>
            </a:ext>
          </a:extLst>
        </xdr:cNvPr>
        <xdr:cNvSpPr txBox="1"/>
      </xdr:nvSpPr>
      <xdr:spPr>
        <a:xfrm>
          <a:off x="2400300" y="124682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1419</xdr:colOff>
      <xdr:row>76</xdr:row>
      <xdr:rowOff>0</xdr:rowOff>
    </xdr:from>
    <xdr:to>
      <xdr:col>11</xdr:col>
      <xdr:colOff>0</xdr:colOff>
      <xdr:row>78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69C2BAC7-3473-4934-ADE6-2EA688E3C109}"/>
            </a:ext>
          </a:extLst>
        </xdr:cNvPr>
        <xdr:cNvSpPr txBox="1"/>
      </xdr:nvSpPr>
      <xdr:spPr>
        <a:xfrm>
          <a:off x="2001669" y="13992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1419</xdr:colOff>
      <xdr:row>75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726BC53-98E3-456C-BA97-0708751F406B}"/>
            </a:ext>
          </a:extLst>
        </xdr:cNvPr>
        <xdr:cNvSpPr txBox="1"/>
      </xdr:nvSpPr>
      <xdr:spPr>
        <a:xfrm>
          <a:off x="3201819" y="13801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16</xdr:col>
      <xdr:colOff>198606</xdr:colOff>
      <xdr:row>79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CAF4EE76-FA40-46BA-A40D-71344D29E121}"/>
            </a:ext>
          </a:extLst>
        </xdr:cNvPr>
        <xdr:cNvSpPr txBox="1"/>
      </xdr:nvSpPr>
      <xdr:spPr>
        <a:xfrm>
          <a:off x="3200400" y="14182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1419</xdr:colOff>
      <xdr:row>78</xdr:row>
      <xdr:rowOff>0</xdr:rowOff>
    </xdr:from>
    <xdr:to>
      <xdr:col>11</xdr:col>
      <xdr:colOff>0</xdr:colOff>
      <xdr:row>80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C1DD295F-AE1F-4149-9037-EF98C12B25E8}"/>
            </a:ext>
          </a:extLst>
        </xdr:cNvPr>
        <xdr:cNvSpPr txBox="1"/>
      </xdr:nvSpPr>
      <xdr:spPr>
        <a:xfrm>
          <a:off x="2001669" y="14373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1419</xdr:colOff>
      <xdr:row>77</xdr:row>
      <xdr:rowOff>0</xdr:rowOff>
    </xdr:from>
    <xdr:to>
      <xdr:col>16</xdr:col>
      <xdr:colOff>0</xdr:colOff>
      <xdr:row>79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75F65218-7F7E-4BB4-B6AD-C814CE3C21C4}"/>
            </a:ext>
          </a:extLst>
        </xdr:cNvPr>
        <xdr:cNvSpPr txBox="1"/>
      </xdr:nvSpPr>
      <xdr:spPr>
        <a:xfrm>
          <a:off x="2401719" y="141827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C47AFD3A-F892-4C58-94D6-F3F2AD264EFA}"/>
            </a:ext>
          </a:extLst>
        </xdr:cNvPr>
        <xdr:cNvCxnSpPr/>
      </xdr:nvCxnSpPr>
      <xdr:spPr bwMode="auto">
        <a:xfrm flipH="1">
          <a:off x="0" y="1316935"/>
          <a:ext cx="1590261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66</xdr:row>
      <xdr:rowOff>0</xdr:rowOff>
    </xdr:from>
    <xdr:to>
      <xdr:col>26</xdr:col>
      <xdr:colOff>1</xdr:colOff>
      <xdr:row>68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986BD677-72EE-4923-8DF7-6964EA44582F}"/>
            </a:ext>
          </a:extLst>
        </xdr:cNvPr>
        <xdr:cNvCxnSpPr/>
      </xdr:nvCxnSpPr>
      <xdr:spPr bwMode="auto">
        <a:xfrm flipH="1">
          <a:off x="3776870" y="12142304"/>
          <a:ext cx="1391479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177</xdr:colOff>
      <xdr:row>53</xdr:row>
      <xdr:rowOff>0</xdr:rowOff>
    </xdr:from>
    <xdr:to>
      <xdr:col>12</xdr:col>
      <xdr:colOff>0</xdr:colOff>
      <xdr:row>55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FA361597-4999-4AEF-B579-C57353C45EC4}"/>
            </a:ext>
          </a:extLst>
        </xdr:cNvPr>
        <xdr:cNvSpPr txBox="1"/>
      </xdr:nvSpPr>
      <xdr:spPr>
        <a:xfrm>
          <a:off x="2200452" y="96583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51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91B831DD-B348-43E8-8B66-DE7F121F0742}"/>
            </a:ext>
          </a:extLst>
        </xdr:cNvPr>
        <xdr:cNvSpPr txBox="1"/>
      </xdr:nvSpPr>
      <xdr:spPr>
        <a:xfrm>
          <a:off x="2201694" y="9277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177</xdr:colOff>
      <xdr:row>51</xdr:row>
      <xdr:rowOff>0</xdr:rowOff>
    </xdr:from>
    <xdr:to>
      <xdr:col>17</xdr:col>
      <xdr:colOff>0</xdr:colOff>
      <xdr:row>53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4BD002C6-FB6B-46C3-B0EA-0C4925CE88B4}"/>
            </a:ext>
          </a:extLst>
        </xdr:cNvPr>
        <xdr:cNvSpPr txBox="1"/>
      </xdr:nvSpPr>
      <xdr:spPr>
        <a:xfrm>
          <a:off x="3200577" y="92773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68</xdr:row>
      <xdr:rowOff>1</xdr:rowOff>
    </xdr:from>
    <xdr:to>
      <xdr:col>17</xdr:col>
      <xdr:colOff>0</xdr:colOff>
      <xdr:row>70</xdr:row>
      <xdr:rowOff>1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AF1D8477-30C4-4298-9FC3-90E22BAC3274}"/>
            </a:ext>
          </a:extLst>
        </xdr:cNvPr>
        <xdr:cNvSpPr txBox="1"/>
      </xdr:nvSpPr>
      <xdr:spPr>
        <a:xfrm rot="10800000" flipV="1">
          <a:off x="3180522" y="12523305"/>
          <a:ext cx="1987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66</xdr:row>
      <xdr:rowOff>1</xdr:rowOff>
    </xdr:from>
    <xdr:to>
      <xdr:col>17</xdr:col>
      <xdr:colOff>0</xdr:colOff>
      <xdr:row>68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FECDCC3D-4E21-4EAD-B908-3C4158D8DF83}"/>
            </a:ext>
          </a:extLst>
        </xdr:cNvPr>
        <xdr:cNvSpPr txBox="1"/>
      </xdr:nvSpPr>
      <xdr:spPr>
        <a:xfrm rot="10800000" flipV="1">
          <a:off x="3180522" y="12142305"/>
          <a:ext cx="19878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15</xdr:col>
      <xdr:colOff>194960</xdr:colOff>
      <xdr:row>51</xdr:row>
      <xdr:rowOff>190499</xdr:rowOff>
    </xdr:to>
    <xdr:sp macro="" textlink="">
      <xdr:nvSpPr>
        <xdr:cNvPr id="13" name="四角形: 角を丸くする 12">
          <a:extLst>
            <a:ext uri="{FF2B5EF4-FFF2-40B4-BE49-F238E27FC236}">
              <a16:creationId xmlns="" xmlns:a16="http://schemas.microsoft.com/office/drawing/2014/main" id="{ECA8F5E8-89B2-417A-AFAE-B43353723832}"/>
            </a:ext>
          </a:extLst>
        </xdr:cNvPr>
        <xdr:cNvSpPr/>
      </xdr:nvSpPr>
      <xdr:spPr bwMode="auto">
        <a:xfrm>
          <a:off x="2400300" y="8896350"/>
          <a:ext cx="795035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川島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</a:p>
      </xdr:txBody>
    </xdr:sp>
    <xdr:clientData/>
  </xdr:twoCellAnchor>
  <xdr:twoCellAnchor>
    <xdr:from>
      <xdr:col>16</xdr:col>
      <xdr:colOff>19050</xdr:colOff>
      <xdr:row>53</xdr:row>
      <xdr:rowOff>0</xdr:rowOff>
    </xdr:from>
    <xdr:to>
      <xdr:col>17</xdr:col>
      <xdr:colOff>17631</xdr:colOff>
      <xdr:row>55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93874ED-5C1B-41F5-B85E-EA7D70BAFD2A}"/>
            </a:ext>
          </a:extLst>
        </xdr:cNvPr>
        <xdr:cNvSpPr txBox="1"/>
      </xdr:nvSpPr>
      <xdr:spPr>
        <a:xfrm>
          <a:off x="3219450" y="9658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176</xdr:colOff>
      <xdr:row>53</xdr:row>
      <xdr:rowOff>0</xdr:rowOff>
    </xdr:from>
    <xdr:to>
      <xdr:col>15</xdr:col>
      <xdr:colOff>200024</xdr:colOff>
      <xdr:row>55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C54B412A-DB6F-485B-B574-F356E52B6FC0}"/>
            </a:ext>
          </a:extLst>
        </xdr:cNvPr>
        <xdr:cNvSpPr txBox="1"/>
      </xdr:nvSpPr>
      <xdr:spPr>
        <a:xfrm>
          <a:off x="2400476" y="9658350"/>
          <a:ext cx="79992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60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C6915C3C-7122-45D4-BB2D-707486ABE881}"/>
            </a:ext>
          </a:extLst>
        </xdr:cNvPr>
        <xdr:cNvSpPr txBox="1"/>
      </xdr:nvSpPr>
      <xdr:spPr>
        <a:xfrm>
          <a:off x="2201694" y="10991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16</xdr:col>
      <xdr:colOff>198606</xdr:colOff>
      <xdr:row>62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AEA21991-55DD-4489-B4F0-0649D9902337}"/>
            </a:ext>
          </a:extLst>
        </xdr:cNvPr>
        <xdr:cNvSpPr txBox="1"/>
      </xdr:nvSpPr>
      <xdr:spPr>
        <a:xfrm>
          <a:off x="3200400" y="10991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60</xdr:row>
      <xdr:rowOff>0</xdr:rowOff>
    </xdr:from>
    <xdr:to>
      <xdr:col>15</xdr:col>
      <xdr:colOff>199848</xdr:colOff>
      <xdr:row>62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71B2D03-4D75-47D2-B0EC-57288EA7C13C}"/>
            </a:ext>
          </a:extLst>
        </xdr:cNvPr>
        <xdr:cNvSpPr txBox="1"/>
      </xdr:nvSpPr>
      <xdr:spPr>
        <a:xfrm>
          <a:off x="2400300" y="10991850"/>
          <a:ext cx="79992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11</xdr:col>
      <xdr:colOff>199848</xdr:colOff>
      <xdr:row>60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3F8AD87F-E6C1-4319-8E6C-9433F2F41409}"/>
            </a:ext>
          </a:extLst>
        </xdr:cNvPr>
        <xdr:cNvSpPr txBox="1"/>
      </xdr:nvSpPr>
      <xdr:spPr>
        <a:xfrm>
          <a:off x="2200275" y="106108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199848</xdr:colOff>
      <xdr:row>60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BB0E46-4E88-41F0-A845-95861825F84F}"/>
            </a:ext>
          </a:extLst>
        </xdr:cNvPr>
        <xdr:cNvSpPr txBox="1"/>
      </xdr:nvSpPr>
      <xdr:spPr>
        <a:xfrm>
          <a:off x="3200400" y="106108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198606</xdr:colOff>
      <xdr:row>69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3E9DB27A-3E8E-4138-85C4-1EED4C7E18A1}"/>
            </a:ext>
          </a:extLst>
        </xdr:cNvPr>
        <xdr:cNvSpPr txBox="1"/>
      </xdr:nvSpPr>
      <xdr:spPr>
        <a:xfrm>
          <a:off x="2000250" y="123253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198606</xdr:colOff>
      <xdr:row>70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F630E930-8878-4A91-9881-C48A09940B28}"/>
            </a:ext>
          </a:extLst>
        </xdr:cNvPr>
        <xdr:cNvSpPr txBox="1"/>
      </xdr:nvSpPr>
      <xdr:spPr>
        <a:xfrm>
          <a:off x="2200275" y="12515850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199848</xdr:colOff>
      <xdr:row>67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D9FF842-39EC-4162-8F75-ACBD91EA6588}"/>
            </a:ext>
          </a:extLst>
        </xdr:cNvPr>
        <xdr:cNvSpPr txBox="1"/>
      </xdr:nvSpPr>
      <xdr:spPr>
        <a:xfrm>
          <a:off x="2200275" y="119443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177</xdr:colOff>
      <xdr:row>69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891778ED-7CDE-4E15-829F-DFCC87744007}"/>
            </a:ext>
          </a:extLst>
        </xdr:cNvPr>
        <xdr:cNvSpPr txBox="1"/>
      </xdr:nvSpPr>
      <xdr:spPr>
        <a:xfrm>
          <a:off x="2000427" y="12706350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15</xdr:col>
      <xdr:colOff>199848</xdr:colOff>
      <xdr:row>70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B1B4F402-48DE-4C78-9287-7270AE03ABB3}"/>
            </a:ext>
          </a:extLst>
        </xdr:cNvPr>
        <xdr:cNvSpPr txBox="1"/>
      </xdr:nvSpPr>
      <xdr:spPr>
        <a:xfrm>
          <a:off x="2400300" y="12515850"/>
          <a:ext cx="79992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53</xdr:row>
      <xdr:rowOff>0</xdr:rowOff>
    </xdr:from>
    <xdr:to>
      <xdr:col>12</xdr:col>
      <xdr:colOff>779</xdr:colOff>
      <xdr:row>55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3CF8F96A-0F51-4CB5-ADEB-01D123C222C0}"/>
            </a:ext>
          </a:extLst>
        </xdr:cNvPr>
        <xdr:cNvSpPr txBox="1"/>
      </xdr:nvSpPr>
      <xdr:spPr>
        <a:xfrm>
          <a:off x="2200275" y="9658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779</xdr:colOff>
      <xdr:row>57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F758A7ED-5C32-4362-9AFE-C8967E0403E2}"/>
            </a:ext>
          </a:extLst>
        </xdr:cNvPr>
        <xdr:cNvSpPr txBox="1"/>
      </xdr:nvSpPr>
      <xdr:spPr>
        <a:xfrm>
          <a:off x="2200275" y="10039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199246</xdr:colOff>
      <xdr:row>55</xdr:row>
      <xdr:rowOff>0</xdr:rowOff>
    </xdr:from>
    <xdr:to>
      <xdr:col>17</xdr:col>
      <xdr:colOff>0</xdr:colOff>
      <xdr:row>57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3CB7BF9D-3ADE-4EE5-B68D-63111FA75E28}"/>
            </a:ext>
          </a:extLst>
        </xdr:cNvPr>
        <xdr:cNvSpPr txBox="1"/>
      </xdr:nvSpPr>
      <xdr:spPr>
        <a:xfrm>
          <a:off x="3199621" y="10039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51</xdr:row>
      <xdr:rowOff>1</xdr:rowOff>
    </xdr:from>
    <xdr:to>
      <xdr:col>16</xdr:col>
      <xdr:colOff>0</xdr:colOff>
      <xdr:row>54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DE49C7E4-B8AD-4F1D-9786-6921D8A98BE8}"/>
            </a:ext>
          </a:extLst>
        </xdr:cNvPr>
        <xdr:cNvSpPr/>
      </xdr:nvSpPr>
      <xdr:spPr bwMode="auto">
        <a:xfrm>
          <a:off x="2400300" y="9277351"/>
          <a:ext cx="800100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國松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國松企画</a:t>
          </a:r>
        </a:p>
      </xdr:txBody>
    </xdr:sp>
    <xdr:clientData/>
  </xdr:twoCellAnchor>
  <xdr:twoCellAnchor>
    <xdr:from>
      <xdr:col>28</xdr:col>
      <xdr:colOff>0</xdr:colOff>
      <xdr:row>10</xdr:row>
      <xdr:rowOff>95250</xdr:rowOff>
    </xdr:from>
    <xdr:to>
      <xdr:col>32</xdr:col>
      <xdr:colOff>0</xdr:colOff>
      <xdr:row>11</xdr:row>
      <xdr:rowOff>95250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E72C67CA-F798-4D65-BE35-D5CAA814B255}"/>
            </a:ext>
          </a:extLst>
        </xdr:cNvPr>
        <xdr:cNvSpPr/>
      </xdr:nvSpPr>
      <xdr:spPr bwMode="auto">
        <a:xfrm>
          <a:off x="5600700" y="19812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8</xdr:row>
      <xdr:rowOff>95250</xdr:rowOff>
    </xdr:from>
    <xdr:to>
      <xdr:col>32</xdr:col>
      <xdr:colOff>0</xdr:colOff>
      <xdr:row>9</xdr:row>
      <xdr:rowOff>95250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E381794D-BE13-4E55-9473-EB1713A00E80}"/>
            </a:ext>
          </a:extLst>
        </xdr:cNvPr>
        <xdr:cNvSpPr/>
      </xdr:nvSpPr>
      <xdr:spPr bwMode="auto">
        <a:xfrm>
          <a:off x="5600700" y="16002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6</xdr:row>
      <xdr:rowOff>95250</xdr:rowOff>
    </xdr:from>
    <xdr:to>
      <xdr:col>32</xdr:col>
      <xdr:colOff>0</xdr:colOff>
      <xdr:row>7</xdr:row>
      <xdr:rowOff>95250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BF23656F-DC57-4072-B3BE-C0C6CDF06377}"/>
            </a:ext>
          </a:extLst>
        </xdr:cNvPr>
        <xdr:cNvSpPr/>
      </xdr:nvSpPr>
      <xdr:spPr bwMode="auto">
        <a:xfrm>
          <a:off x="5600700" y="12192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8</xdr:col>
      <xdr:colOff>0</xdr:colOff>
      <xdr:row>18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A054EDAF-D9DF-4772-B327-C36C39FA3F30}"/>
            </a:ext>
          </a:extLst>
        </xdr:cNvPr>
        <xdr:cNvCxnSpPr/>
      </xdr:nvCxnSpPr>
      <xdr:spPr bwMode="auto">
        <a:xfrm flipH="1">
          <a:off x="0" y="2895600"/>
          <a:ext cx="1600200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199246</xdr:colOff>
      <xdr:row>53</xdr:row>
      <xdr:rowOff>0</xdr:rowOff>
    </xdr:from>
    <xdr:to>
      <xdr:col>17</xdr:col>
      <xdr:colOff>0</xdr:colOff>
      <xdr:row>55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C3E9E2C5-D709-4F84-9C1C-D0A24E715B22}"/>
            </a:ext>
          </a:extLst>
        </xdr:cNvPr>
        <xdr:cNvSpPr txBox="1"/>
      </xdr:nvSpPr>
      <xdr:spPr>
        <a:xfrm>
          <a:off x="3199621" y="9658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199246</xdr:colOff>
      <xdr:row>60</xdr:row>
      <xdr:rowOff>0</xdr:rowOff>
    </xdr:from>
    <xdr:to>
      <xdr:col>12</xdr:col>
      <xdr:colOff>0</xdr:colOff>
      <xdr:row>62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5A36CC69-A17B-4970-9E6E-4E82EBF30C23}"/>
            </a:ext>
          </a:extLst>
        </xdr:cNvPr>
        <xdr:cNvSpPr txBox="1"/>
      </xdr:nvSpPr>
      <xdr:spPr>
        <a:xfrm>
          <a:off x="2199496" y="10991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17</xdr:col>
      <xdr:colOff>779</xdr:colOff>
      <xdr:row>64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CEE7674-8918-4A14-B93D-0AFF4FE7BC15}"/>
            </a:ext>
          </a:extLst>
        </xdr:cNvPr>
        <xdr:cNvSpPr txBox="1"/>
      </xdr:nvSpPr>
      <xdr:spPr>
        <a:xfrm>
          <a:off x="3200400" y="11372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779</xdr:colOff>
      <xdr:row>69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1D1F6E9B-983E-4B73-B7C3-DF02FA1F57C3}"/>
            </a:ext>
          </a:extLst>
        </xdr:cNvPr>
        <xdr:cNvSpPr txBox="1"/>
      </xdr:nvSpPr>
      <xdr:spPr>
        <a:xfrm>
          <a:off x="2200275" y="12325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199246</xdr:colOff>
      <xdr:row>68</xdr:row>
      <xdr:rowOff>0</xdr:rowOff>
    </xdr:from>
    <xdr:to>
      <xdr:col>17</xdr:col>
      <xdr:colOff>0</xdr:colOff>
      <xdr:row>70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D0AE414F-D091-421A-8D1A-A9BAA99F5DFB}"/>
            </a:ext>
          </a:extLst>
        </xdr:cNvPr>
        <xdr:cNvSpPr txBox="1"/>
      </xdr:nvSpPr>
      <xdr:spPr>
        <a:xfrm>
          <a:off x="3199621" y="12515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69</xdr:row>
      <xdr:rowOff>0</xdr:rowOff>
    </xdr:from>
    <xdr:to>
      <xdr:col>18</xdr:col>
      <xdr:colOff>779</xdr:colOff>
      <xdr:row>71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859FDDE6-903C-4351-8310-601748908A95}"/>
            </a:ext>
          </a:extLst>
        </xdr:cNvPr>
        <xdr:cNvSpPr txBox="1"/>
      </xdr:nvSpPr>
      <xdr:spPr>
        <a:xfrm>
          <a:off x="3400425" y="12706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8F4B2A4B-EE02-4F07-B950-6F6CBABA2120}"/>
            </a:ext>
          </a:extLst>
        </xdr:cNvPr>
        <xdr:cNvSpPr txBox="1"/>
      </xdr:nvSpPr>
      <xdr:spPr>
        <a:xfrm>
          <a:off x="2400300" y="100393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199246</xdr:colOff>
      <xdr:row>62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82C54E90-7218-4C0C-98AC-38BEF6B8EF95}"/>
            </a:ext>
          </a:extLst>
        </xdr:cNvPr>
        <xdr:cNvSpPr txBox="1"/>
      </xdr:nvSpPr>
      <xdr:spPr>
        <a:xfrm>
          <a:off x="2199496" y="11372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17</xdr:col>
      <xdr:colOff>779</xdr:colOff>
      <xdr:row>62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A8C900CE-1088-4974-B6CE-519D0AEA4C93}"/>
            </a:ext>
          </a:extLst>
        </xdr:cNvPr>
        <xdr:cNvSpPr txBox="1"/>
      </xdr:nvSpPr>
      <xdr:spPr>
        <a:xfrm>
          <a:off x="3200400" y="10991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3BB10731-99AC-4F39-9631-0F4E6D8E1272}"/>
            </a:ext>
          </a:extLst>
        </xdr:cNvPr>
        <xdr:cNvSpPr txBox="1"/>
      </xdr:nvSpPr>
      <xdr:spPr>
        <a:xfrm>
          <a:off x="2400300" y="113728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67</xdr:row>
      <xdr:rowOff>0</xdr:rowOff>
    </xdr:from>
    <xdr:to>
      <xdr:col>18</xdr:col>
      <xdr:colOff>779</xdr:colOff>
      <xdr:row>69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3231C2D4-67E5-4701-85BC-E54F56D25EE7}"/>
            </a:ext>
          </a:extLst>
        </xdr:cNvPr>
        <xdr:cNvSpPr txBox="1"/>
      </xdr:nvSpPr>
      <xdr:spPr>
        <a:xfrm>
          <a:off x="3400425" y="12325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199246</xdr:colOff>
      <xdr:row>70</xdr:row>
      <xdr:rowOff>0</xdr:rowOff>
    </xdr:from>
    <xdr:to>
      <xdr:col>12</xdr:col>
      <xdr:colOff>0</xdr:colOff>
      <xdr:row>72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80F15B05-D9BD-47CB-86D1-AC3B753372E3}"/>
            </a:ext>
          </a:extLst>
        </xdr:cNvPr>
        <xdr:cNvSpPr txBox="1"/>
      </xdr:nvSpPr>
      <xdr:spPr>
        <a:xfrm>
          <a:off x="2199496" y="128968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71</xdr:row>
      <xdr:rowOff>0</xdr:rowOff>
    </xdr:from>
    <xdr:to>
      <xdr:col>17</xdr:col>
      <xdr:colOff>779</xdr:colOff>
      <xdr:row>73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4C7DB8D1-4172-4DBC-A4B4-5E6890B7D798}"/>
            </a:ext>
          </a:extLst>
        </xdr:cNvPr>
        <xdr:cNvSpPr txBox="1"/>
      </xdr:nvSpPr>
      <xdr:spPr>
        <a:xfrm>
          <a:off x="3200400" y="13087350"/>
          <a:ext cx="20080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16</xdr:col>
      <xdr:colOff>0</xdr:colOff>
      <xdr:row>72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661FD7D7-54BE-4E06-BF3D-1877592A8A1E}"/>
            </a:ext>
          </a:extLst>
        </xdr:cNvPr>
        <xdr:cNvSpPr txBox="1"/>
      </xdr:nvSpPr>
      <xdr:spPr>
        <a:xfrm>
          <a:off x="2400300" y="12896850"/>
          <a:ext cx="8001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9</xdr:col>
      <xdr:colOff>1</xdr:colOff>
      <xdr:row>71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DF4565F-7811-4582-8972-9C17DAE3FF4E}"/>
            </a:ext>
          </a:extLst>
        </xdr:cNvPr>
        <xdr:cNvCxnSpPr/>
      </xdr:nvCxnSpPr>
      <xdr:spPr bwMode="auto">
        <a:xfrm flipH="1">
          <a:off x="400050" y="12706350"/>
          <a:ext cx="1400176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28575</xdr:colOff>
      <xdr:row>71</xdr:row>
      <xdr:rowOff>0</xdr:rowOff>
    </xdr:from>
    <xdr:to>
      <xdr:col>11</xdr:col>
      <xdr:colOff>28575</xdr:colOff>
      <xdr:row>73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308319D6-89FA-446E-B894-FFEA53DA7C02}"/>
            </a:ext>
          </a:extLst>
        </xdr:cNvPr>
        <xdr:cNvSpPr txBox="1"/>
      </xdr:nvSpPr>
      <xdr:spPr>
        <a:xfrm rot="10800000" flipV="1">
          <a:off x="2028825" y="130873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DD11B1A1-3042-474C-A636-2FBD17BEB8A0}"/>
            </a:ext>
          </a:extLst>
        </xdr:cNvPr>
        <xdr:cNvSpPr txBox="1"/>
      </xdr:nvSpPr>
      <xdr:spPr>
        <a:xfrm rot="10800000" flipV="1">
          <a:off x="2000250" y="127063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8</xdr:col>
      <xdr:colOff>0</xdr:colOff>
      <xdr:row>28</xdr:row>
      <xdr:rowOff>190500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192D94BB-3F60-45F5-9D2E-ADD82641E31B}"/>
            </a:ext>
          </a:extLst>
        </xdr:cNvPr>
        <xdr:cNvCxnSpPr/>
      </xdr:nvCxnSpPr>
      <xdr:spPr bwMode="auto">
        <a:xfrm flipH="1">
          <a:off x="0" y="4867603"/>
          <a:ext cx="1576552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88</xdr:row>
      <xdr:rowOff>0</xdr:rowOff>
    </xdr:from>
    <xdr:to>
      <xdr:col>26</xdr:col>
      <xdr:colOff>0</xdr:colOff>
      <xdr:row>90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F777804A-C921-4271-9D5A-0D225C4FDFCB}"/>
            </a:ext>
          </a:extLst>
        </xdr:cNvPr>
        <xdr:cNvCxnSpPr/>
      </xdr:nvCxnSpPr>
      <xdr:spPr bwMode="auto">
        <a:xfrm flipH="1">
          <a:off x="3744310" y="16172793"/>
          <a:ext cx="137948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198487</xdr:colOff>
      <xdr:row>75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E058B28F-6E11-43BD-8011-1EDA7D2E3F22}"/>
            </a:ext>
          </a:extLst>
        </xdr:cNvPr>
        <xdr:cNvSpPr txBox="1"/>
      </xdr:nvSpPr>
      <xdr:spPr>
        <a:xfrm>
          <a:off x="3198862" y="136779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71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448DB88E-2476-4292-94A3-8CBDAE80D85A}"/>
            </a:ext>
          </a:extLst>
        </xdr:cNvPr>
        <xdr:cNvSpPr txBox="1"/>
      </xdr:nvSpPr>
      <xdr:spPr>
        <a:xfrm>
          <a:off x="2198738" y="12915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74</xdr:row>
      <xdr:rowOff>0</xdr:rowOff>
    </xdr:from>
    <xdr:to>
      <xdr:col>12</xdr:col>
      <xdr:colOff>0</xdr:colOff>
      <xdr:row>76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AB205B87-A2C3-4330-B9DE-9080F6483ACE}"/>
            </a:ext>
          </a:extLst>
        </xdr:cNvPr>
        <xdr:cNvSpPr txBox="1"/>
      </xdr:nvSpPr>
      <xdr:spPr>
        <a:xfrm>
          <a:off x="2198738" y="13487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197067</xdr:colOff>
      <xdr:row>90</xdr:row>
      <xdr:rowOff>0</xdr:rowOff>
    </xdr:from>
    <xdr:to>
      <xdr:col>17</xdr:col>
      <xdr:colOff>197068</xdr:colOff>
      <xdr:row>92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5493A6CC-C174-4779-A7E4-CD8D3BAAAA2F}"/>
            </a:ext>
          </a:extLst>
        </xdr:cNvPr>
        <xdr:cNvSpPr txBox="1"/>
      </xdr:nvSpPr>
      <xdr:spPr>
        <a:xfrm rot="10800000" flipV="1">
          <a:off x="3350170" y="16553793"/>
          <a:ext cx="19707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196310</xdr:colOff>
      <xdr:row>88</xdr:row>
      <xdr:rowOff>0</xdr:rowOff>
    </xdr:from>
    <xdr:to>
      <xdr:col>17</xdr:col>
      <xdr:colOff>197068</xdr:colOff>
      <xdr:row>90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9F2544D9-04AA-4E50-B00E-606E6D7A3603}"/>
            </a:ext>
          </a:extLst>
        </xdr:cNvPr>
        <xdr:cNvSpPr txBox="1"/>
      </xdr:nvSpPr>
      <xdr:spPr>
        <a:xfrm rot="10800000" flipV="1">
          <a:off x="3349413" y="16172793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70</xdr:row>
      <xdr:rowOff>1</xdr:rowOff>
    </xdr:from>
    <xdr:to>
      <xdr:col>16</xdr:col>
      <xdr:colOff>3032</xdr:colOff>
      <xdr:row>73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72B4D435-0A0A-41D9-AF8B-60DAD11C9B54}"/>
            </a:ext>
          </a:extLst>
        </xdr:cNvPr>
        <xdr:cNvSpPr/>
      </xdr:nvSpPr>
      <xdr:spPr bwMode="auto">
        <a:xfrm>
          <a:off x="2400300" y="12725401"/>
          <a:ext cx="80313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横山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ピンポン館</a:t>
          </a:r>
        </a:p>
      </xdr:txBody>
    </xdr:sp>
    <xdr:clientData/>
  </xdr:twoCellAnchor>
  <xdr:twoCellAnchor>
    <xdr:from>
      <xdr:col>0</xdr:col>
      <xdr:colOff>0</xdr:colOff>
      <xdr:row>22</xdr:row>
      <xdr:rowOff>190500</xdr:rowOff>
    </xdr:from>
    <xdr:to>
      <xdr:col>8</xdr:col>
      <xdr:colOff>0</xdr:colOff>
      <xdr:row>24</xdr:row>
      <xdr:rowOff>190500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F1CDC78E-88C7-4102-8093-41EBF768DC00}"/>
            </a:ext>
          </a:extLst>
        </xdr:cNvPr>
        <xdr:cNvCxnSpPr/>
      </xdr:nvCxnSpPr>
      <xdr:spPr bwMode="auto">
        <a:xfrm flipH="1">
          <a:off x="0" y="4105603"/>
          <a:ext cx="1576552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79</xdr:row>
      <xdr:rowOff>0</xdr:rowOff>
    </xdr:from>
    <xdr:to>
      <xdr:col>26</xdr:col>
      <xdr:colOff>0</xdr:colOff>
      <xdr:row>81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40D8F95F-2A1A-46BA-A306-2DC057F2D7A2}"/>
            </a:ext>
          </a:extLst>
        </xdr:cNvPr>
        <xdr:cNvCxnSpPr/>
      </xdr:nvCxnSpPr>
      <xdr:spPr bwMode="auto">
        <a:xfrm flipH="1">
          <a:off x="3744310" y="14458293"/>
          <a:ext cx="137948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197068</xdr:colOff>
      <xdr:row>81</xdr:row>
      <xdr:rowOff>0</xdr:rowOff>
    </xdr:from>
    <xdr:to>
      <xdr:col>17</xdr:col>
      <xdr:colOff>197069</xdr:colOff>
      <xdr:row>83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C8AE85DC-A6E2-40E3-9696-0AE942A73050}"/>
            </a:ext>
          </a:extLst>
        </xdr:cNvPr>
        <xdr:cNvSpPr txBox="1"/>
      </xdr:nvSpPr>
      <xdr:spPr>
        <a:xfrm rot="10800000" flipV="1">
          <a:off x="3350171" y="14839293"/>
          <a:ext cx="19707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196311</xdr:colOff>
      <xdr:row>79</xdr:row>
      <xdr:rowOff>0</xdr:rowOff>
    </xdr:from>
    <xdr:to>
      <xdr:col>17</xdr:col>
      <xdr:colOff>197069</xdr:colOff>
      <xdr:row>81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5F937109-A378-47E0-BE8D-9D8BAE7016B5}"/>
            </a:ext>
          </a:extLst>
        </xdr:cNvPr>
        <xdr:cNvSpPr txBox="1"/>
      </xdr:nvSpPr>
      <xdr:spPr>
        <a:xfrm rot="10800000" flipV="1">
          <a:off x="3349414" y="14458293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197069</xdr:colOff>
      <xdr:row>22</xdr:row>
      <xdr:rowOff>190500</xdr:rowOff>
    </xdr:from>
    <xdr:to>
      <xdr:col>23</xdr:col>
      <xdr:colOff>0</xdr:colOff>
      <xdr:row>24</xdr:row>
      <xdr:rowOff>190500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7087F25B-A24F-488D-8CDB-21F561E8BB72}"/>
            </a:ext>
          </a:extLst>
        </xdr:cNvPr>
        <xdr:cNvCxnSpPr/>
      </xdr:nvCxnSpPr>
      <xdr:spPr bwMode="auto">
        <a:xfrm flipV="1">
          <a:off x="3547241" y="4105603"/>
          <a:ext cx="98534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0</xdr:colOff>
      <xdr:row>26</xdr:row>
      <xdr:rowOff>190500</xdr:rowOff>
    </xdr:from>
    <xdr:to>
      <xdr:col>13</xdr:col>
      <xdr:colOff>0</xdr:colOff>
      <xdr:row>28</xdr:row>
      <xdr:rowOff>190500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4DAAD992-01F4-4AA2-B6E5-63F722008CBD}"/>
            </a:ext>
          </a:extLst>
        </xdr:cNvPr>
        <xdr:cNvCxnSpPr/>
      </xdr:nvCxnSpPr>
      <xdr:spPr bwMode="auto">
        <a:xfrm flipV="1">
          <a:off x="1576552" y="4867603"/>
          <a:ext cx="98534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0</xdr:colOff>
      <xdr:row>33</xdr:row>
      <xdr:rowOff>104775</xdr:rowOff>
    </xdr:from>
    <xdr:to>
      <xdr:col>27</xdr:col>
      <xdr:colOff>0</xdr:colOff>
      <xdr:row>34</xdr:row>
      <xdr:rowOff>104775</xdr:rowOff>
    </xdr:to>
    <xdr:sp macro="" textlink="">
      <xdr:nvSpPr>
        <xdr:cNvPr id="17" name="四角形: 角を丸くする 16">
          <a:extLst>
            <a:ext uri="{FF2B5EF4-FFF2-40B4-BE49-F238E27FC236}">
              <a16:creationId xmlns="" xmlns:a16="http://schemas.microsoft.com/office/drawing/2014/main" id="{53E1BC13-E50B-404C-AC57-1430FD900F05}"/>
            </a:ext>
          </a:extLst>
        </xdr:cNvPr>
        <xdr:cNvSpPr/>
      </xdr:nvSpPr>
      <xdr:spPr bwMode="auto">
        <a:xfrm>
          <a:off x="4600575" y="597217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37</xdr:row>
      <xdr:rowOff>104775</xdr:rowOff>
    </xdr:from>
    <xdr:to>
      <xdr:col>27</xdr:col>
      <xdr:colOff>0</xdr:colOff>
      <xdr:row>39</xdr:row>
      <xdr:rowOff>47625</xdr:rowOff>
    </xdr:to>
    <xdr:sp macro="" textlink="">
      <xdr:nvSpPr>
        <xdr:cNvPr id="18" name="四角形: 角を丸くする 17">
          <a:extLst>
            <a:ext uri="{FF2B5EF4-FFF2-40B4-BE49-F238E27FC236}">
              <a16:creationId xmlns="" xmlns:a16="http://schemas.microsoft.com/office/drawing/2014/main" id="{EA403FAC-CFED-448E-96E2-6BBF86041065}"/>
            </a:ext>
          </a:extLst>
        </xdr:cNvPr>
        <xdr:cNvSpPr/>
      </xdr:nvSpPr>
      <xdr:spPr bwMode="auto">
        <a:xfrm>
          <a:off x="4600575" y="673417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35</xdr:row>
      <xdr:rowOff>104775</xdr:rowOff>
    </xdr:from>
    <xdr:to>
      <xdr:col>27</xdr:col>
      <xdr:colOff>0</xdr:colOff>
      <xdr:row>36</xdr:row>
      <xdr:rowOff>104775</xdr:rowOff>
    </xdr:to>
    <xdr:sp macro="" textlink="">
      <xdr:nvSpPr>
        <xdr:cNvPr id="19" name="四角形: 角を丸くする 18">
          <a:extLst>
            <a:ext uri="{FF2B5EF4-FFF2-40B4-BE49-F238E27FC236}">
              <a16:creationId xmlns="" xmlns:a16="http://schemas.microsoft.com/office/drawing/2014/main" id="{E8E010DD-D2F1-4822-8C63-C2F81CF580AC}"/>
            </a:ext>
          </a:extLst>
        </xdr:cNvPr>
        <xdr:cNvSpPr/>
      </xdr:nvSpPr>
      <xdr:spPr bwMode="auto">
        <a:xfrm>
          <a:off x="4600575" y="6353175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9</xdr:col>
      <xdr:colOff>198488</xdr:colOff>
      <xdr:row>73</xdr:row>
      <xdr:rowOff>0</xdr:rowOff>
    </xdr:from>
    <xdr:to>
      <xdr:col>11</xdr:col>
      <xdr:colOff>0</xdr:colOff>
      <xdr:row>75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5E9BB9D2-A320-42D2-AB81-E035DC74B461}"/>
            </a:ext>
          </a:extLst>
        </xdr:cNvPr>
        <xdr:cNvSpPr txBox="1"/>
      </xdr:nvSpPr>
      <xdr:spPr>
        <a:xfrm>
          <a:off x="1998713" y="13296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71</xdr:row>
      <xdr:rowOff>0</xdr:rowOff>
    </xdr:from>
    <xdr:to>
      <xdr:col>17</xdr:col>
      <xdr:colOff>0</xdr:colOff>
      <xdr:row>73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BBF14EC9-3684-4C3B-8169-DEDD283708AF}"/>
            </a:ext>
          </a:extLst>
        </xdr:cNvPr>
        <xdr:cNvSpPr txBox="1"/>
      </xdr:nvSpPr>
      <xdr:spPr>
        <a:xfrm>
          <a:off x="3198863" y="12915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72</xdr:row>
      <xdr:rowOff>0</xdr:rowOff>
    </xdr:from>
    <xdr:to>
      <xdr:col>18</xdr:col>
      <xdr:colOff>1537</xdr:colOff>
      <xdr:row>74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E030F9E-8D49-468B-94AF-6A2374E33C72}"/>
            </a:ext>
          </a:extLst>
        </xdr:cNvPr>
        <xdr:cNvSpPr txBox="1"/>
      </xdr:nvSpPr>
      <xdr:spPr>
        <a:xfrm>
          <a:off x="3400425" y="13106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76</xdr:row>
      <xdr:rowOff>0</xdr:rowOff>
    </xdr:from>
    <xdr:to>
      <xdr:col>18</xdr:col>
      <xdr:colOff>0</xdr:colOff>
      <xdr:row>78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DB16C4E9-EE55-48E1-A400-456D822C06A3}"/>
            </a:ext>
          </a:extLst>
        </xdr:cNvPr>
        <xdr:cNvSpPr txBox="1"/>
      </xdr:nvSpPr>
      <xdr:spPr>
        <a:xfrm>
          <a:off x="3398888" y="13868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74</xdr:row>
      <xdr:rowOff>0</xdr:rowOff>
    </xdr:from>
    <xdr:to>
      <xdr:col>18</xdr:col>
      <xdr:colOff>0</xdr:colOff>
      <xdr:row>76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7DFBD480-E594-4085-A9A4-33EA7C01FF86}"/>
            </a:ext>
          </a:extLst>
        </xdr:cNvPr>
        <xdr:cNvSpPr txBox="1"/>
      </xdr:nvSpPr>
      <xdr:spPr>
        <a:xfrm>
          <a:off x="3398888" y="13487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70</xdr:row>
      <xdr:rowOff>0</xdr:rowOff>
    </xdr:from>
    <xdr:to>
      <xdr:col>18</xdr:col>
      <xdr:colOff>1537</xdr:colOff>
      <xdr:row>72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9FF437C1-BB3C-4556-8F86-D0FD4D6C3C43}"/>
            </a:ext>
          </a:extLst>
        </xdr:cNvPr>
        <xdr:cNvSpPr txBox="1"/>
      </xdr:nvSpPr>
      <xdr:spPr>
        <a:xfrm>
          <a:off x="3400425" y="12725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11</xdr:col>
      <xdr:colOff>1538</xdr:colOff>
      <xdr:row>77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98FB4DC-EEF6-4268-B470-33E172A715A9}"/>
            </a:ext>
          </a:extLst>
        </xdr:cNvPr>
        <xdr:cNvSpPr txBox="1"/>
      </xdr:nvSpPr>
      <xdr:spPr>
        <a:xfrm>
          <a:off x="2000250" y="136779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74</xdr:row>
      <xdr:rowOff>0</xdr:rowOff>
    </xdr:from>
    <xdr:to>
      <xdr:col>15</xdr:col>
      <xdr:colOff>200024</xdr:colOff>
      <xdr:row>76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D5092EDE-ED22-4071-84A2-9160834D2575}"/>
            </a:ext>
          </a:extLst>
        </xdr:cNvPr>
        <xdr:cNvSpPr txBox="1"/>
      </xdr:nvSpPr>
      <xdr:spPr>
        <a:xfrm>
          <a:off x="2398762" y="13487400"/>
          <a:ext cx="80163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12</xdr:col>
      <xdr:colOff>1537</xdr:colOff>
      <xdr:row>85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CD4793B-F07B-4B7C-826B-FB56DA0931BC}"/>
            </a:ext>
          </a:extLst>
        </xdr:cNvPr>
        <xdr:cNvSpPr txBox="1"/>
      </xdr:nvSpPr>
      <xdr:spPr>
        <a:xfrm>
          <a:off x="2200275" y="15201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1537</xdr:colOff>
      <xdr:row>86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38BABDC4-3213-4964-8F0B-24348B91F5A6}"/>
            </a:ext>
          </a:extLst>
        </xdr:cNvPr>
        <xdr:cNvSpPr txBox="1"/>
      </xdr:nvSpPr>
      <xdr:spPr>
        <a:xfrm>
          <a:off x="2000250" y="15392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85</xdr:row>
      <xdr:rowOff>0</xdr:rowOff>
    </xdr:from>
    <xdr:to>
      <xdr:col>18</xdr:col>
      <xdr:colOff>0</xdr:colOff>
      <xdr:row>87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FCBBF4D4-B59A-462E-957A-E3EA85644883}"/>
            </a:ext>
          </a:extLst>
        </xdr:cNvPr>
        <xdr:cNvSpPr txBox="1"/>
      </xdr:nvSpPr>
      <xdr:spPr>
        <a:xfrm>
          <a:off x="3398888" y="15582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80</xdr:row>
      <xdr:rowOff>0</xdr:rowOff>
    </xdr:from>
    <xdr:to>
      <xdr:col>17</xdr:col>
      <xdr:colOff>0</xdr:colOff>
      <xdr:row>82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3EE0E1-B745-4200-BF94-996C772E5208}"/>
            </a:ext>
          </a:extLst>
        </xdr:cNvPr>
        <xdr:cNvSpPr txBox="1"/>
      </xdr:nvSpPr>
      <xdr:spPr>
        <a:xfrm>
          <a:off x="3198863" y="14630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1538</xdr:colOff>
      <xdr:row>82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226A972A-F8D7-4C4C-B732-E38EF410F6FA}"/>
            </a:ext>
          </a:extLst>
        </xdr:cNvPr>
        <xdr:cNvSpPr txBox="1"/>
      </xdr:nvSpPr>
      <xdr:spPr>
        <a:xfrm>
          <a:off x="2200275" y="146304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11</xdr:col>
      <xdr:colOff>1538</xdr:colOff>
      <xdr:row>84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7B8AEC5D-66DE-4F51-80AB-4E9D5C10917D}"/>
            </a:ext>
          </a:extLst>
        </xdr:cNvPr>
        <xdr:cNvSpPr txBox="1"/>
      </xdr:nvSpPr>
      <xdr:spPr>
        <a:xfrm>
          <a:off x="2000250" y="150114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84</xdr:row>
      <xdr:rowOff>0</xdr:rowOff>
    </xdr:from>
    <xdr:to>
      <xdr:col>17</xdr:col>
      <xdr:colOff>1538</xdr:colOff>
      <xdr:row>86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58FB4BF7-421D-44DF-8544-67103C0B5F90}"/>
            </a:ext>
          </a:extLst>
        </xdr:cNvPr>
        <xdr:cNvSpPr txBox="1"/>
      </xdr:nvSpPr>
      <xdr:spPr>
        <a:xfrm>
          <a:off x="3200400" y="153924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18</xdr:col>
      <xdr:colOff>1538</xdr:colOff>
      <xdr:row>85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FDC70AE7-F1E9-44EF-B440-1E3708FC5038}"/>
            </a:ext>
          </a:extLst>
        </xdr:cNvPr>
        <xdr:cNvSpPr txBox="1"/>
      </xdr:nvSpPr>
      <xdr:spPr>
        <a:xfrm>
          <a:off x="3400425" y="152019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16</xdr:col>
      <xdr:colOff>1537</xdr:colOff>
      <xdr:row>85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EDC17AC3-962B-4B4A-8629-CE2C0A6F4E1F}"/>
            </a:ext>
          </a:extLst>
        </xdr:cNvPr>
        <xdr:cNvSpPr txBox="1"/>
      </xdr:nvSpPr>
      <xdr:spPr>
        <a:xfrm>
          <a:off x="2400300" y="15201900"/>
          <a:ext cx="80163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198488</xdr:colOff>
      <xdr:row>93</xdr:row>
      <xdr:rowOff>0</xdr:rowOff>
    </xdr:from>
    <xdr:to>
      <xdr:col>11</xdr:col>
      <xdr:colOff>0</xdr:colOff>
      <xdr:row>95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95BD4A71-8116-4790-99C5-BEE239C90AB6}"/>
            </a:ext>
          </a:extLst>
        </xdr:cNvPr>
        <xdr:cNvSpPr txBox="1"/>
      </xdr:nvSpPr>
      <xdr:spPr>
        <a:xfrm>
          <a:off x="1998713" y="17106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92</xdr:row>
      <xdr:rowOff>0</xdr:rowOff>
    </xdr:from>
    <xdr:to>
      <xdr:col>12</xdr:col>
      <xdr:colOff>0</xdr:colOff>
      <xdr:row>94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56CB0E6C-5030-4F32-AB13-78E60FEE2DAA}"/>
            </a:ext>
          </a:extLst>
        </xdr:cNvPr>
        <xdr:cNvSpPr txBox="1"/>
      </xdr:nvSpPr>
      <xdr:spPr>
        <a:xfrm>
          <a:off x="2198738" y="16916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93</xdr:row>
      <xdr:rowOff>0</xdr:rowOff>
    </xdr:from>
    <xdr:to>
      <xdr:col>17</xdr:col>
      <xdr:colOff>0</xdr:colOff>
      <xdr:row>95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EC2ECC94-9F65-421F-9006-B3927EC633E7}"/>
            </a:ext>
          </a:extLst>
        </xdr:cNvPr>
        <xdr:cNvSpPr txBox="1"/>
      </xdr:nvSpPr>
      <xdr:spPr>
        <a:xfrm>
          <a:off x="3198863" y="171069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92</xdr:row>
      <xdr:rowOff>0</xdr:rowOff>
    </xdr:from>
    <xdr:to>
      <xdr:col>18</xdr:col>
      <xdr:colOff>0</xdr:colOff>
      <xdr:row>94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257B2B6B-6173-410B-A2B1-01FAAB0DF625}"/>
            </a:ext>
          </a:extLst>
        </xdr:cNvPr>
        <xdr:cNvSpPr txBox="1"/>
      </xdr:nvSpPr>
      <xdr:spPr>
        <a:xfrm>
          <a:off x="3398888" y="16916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198487</xdr:colOff>
      <xdr:row>91</xdr:row>
      <xdr:rowOff>0</xdr:rowOff>
    </xdr:from>
    <xdr:to>
      <xdr:col>11</xdr:col>
      <xdr:colOff>0</xdr:colOff>
      <xdr:row>93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EE02F5B1-8846-426A-9797-818A459EDA99}"/>
            </a:ext>
          </a:extLst>
        </xdr:cNvPr>
        <xdr:cNvSpPr txBox="1"/>
      </xdr:nvSpPr>
      <xdr:spPr>
        <a:xfrm>
          <a:off x="1998712" y="167259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89</xdr:row>
      <xdr:rowOff>0</xdr:rowOff>
    </xdr:from>
    <xdr:to>
      <xdr:col>12</xdr:col>
      <xdr:colOff>1538</xdr:colOff>
      <xdr:row>91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D49140-0B28-4C9B-A30A-F10C35F25A7C}"/>
            </a:ext>
          </a:extLst>
        </xdr:cNvPr>
        <xdr:cNvSpPr txBox="1"/>
      </xdr:nvSpPr>
      <xdr:spPr>
        <a:xfrm>
          <a:off x="2200275" y="1634490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94</xdr:row>
      <xdr:rowOff>0</xdr:rowOff>
    </xdr:from>
    <xdr:to>
      <xdr:col>18</xdr:col>
      <xdr:colOff>1537</xdr:colOff>
      <xdr:row>96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EEA34210-AACB-4F94-82A8-359C02849654}"/>
            </a:ext>
          </a:extLst>
        </xdr:cNvPr>
        <xdr:cNvSpPr txBox="1"/>
      </xdr:nvSpPr>
      <xdr:spPr>
        <a:xfrm>
          <a:off x="3400425" y="1729740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16</xdr:col>
      <xdr:colOff>1537</xdr:colOff>
      <xdr:row>94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8CDF23BC-FB7C-43CE-BFF4-5B4D750A8ACC}"/>
            </a:ext>
          </a:extLst>
        </xdr:cNvPr>
        <xdr:cNvSpPr txBox="1"/>
      </xdr:nvSpPr>
      <xdr:spPr>
        <a:xfrm>
          <a:off x="2400300" y="16916400"/>
          <a:ext cx="80163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0</xdr:colOff>
      <xdr:row>22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4CED7FA1-EC1A-4E77-BBD0-A2DFE95D3352}"/>
            </a:ext>
          </a:extLst>
        </xdr:cNvPr>
        <xdr:cNvCxnSpPr/>
      </xdr:nvCxnSpPr>
      <xdr:spPr bwMode="auto">
        <a:xfrm flipH="1">
          <a:off x="0" y="3665483"/>
          <a:ext cx="1576552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0</xdr:colOff>
      <xdr:row>91</xdr:row>
      <xdr:rowOff>0</xdr:rowOff>
    </xdr:from>
    <xdr:to>
      <xdr:col>9</xdr:col>
      <xdr:colOff>0</xdr:colOff>
      <xdr:row>93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EB48B4C2-64B3-4A66-A5F2-A33A89F58514}"/>
            </a:ext>
          </a:extLst>
        </xdr:cNvPr>
        <xdr:cNvCxnSpPr/>
      </xdr:nvCxnSpPr>
      <xdr:spPr bwMode="auto">
        <a:xfrm flipH="1">
          <a:off x="394138" y="16652328"/>
          <a:ext cx="1379483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1538</xdr:colOff>
      <xdr:row>76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18C8147B-2FF9-444D-9F2D-CEEAB5688315}"/>
            </a:ext>
          </a:extLst>
        </xdr:cNvPr>
        <xdr:cNvSpPr txBox="1"/>
      </xdr:nvSpPr>
      <xdr:spPr>
        <a:xfrm>
          <a:off x="2200275" y="133921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12</xdr:col>
      <xdr:colOff>1537</xdr:colOff>
      <xdr:row>73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1E7E29EB-E2F9-4512-A748-E1715EEDC575}"/>
            </a:ext>
          </a:extLst>
        </xdr:cNvPr>
        <xdr:cNvSpPr txBox="1"/>
      </xdr:nvSpPr>
      <xdr:spPr>
        <a:xfrm>
          <a:off x="2200275" y="12820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198488</xdr:colOff>
      <xdr:row>73</xdr:row>
      <xdr:rowOff>0</xdr:rowOff>
    </xdr:from>
    <xdr:to>
      <xdr:col>11</xdr:col>
      <xdr:colOff>0</xdr:colOff>
      <xdr:row>75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D7BED6B9-E85F-4CEA-A3F7-BC7C8A2D6132}"/>
            </a:ext>
          </a:extLst>
        </xdr:cNvPr>
        <xdr:cNvSpPr txBox="1"/>
      </xdr:nvSpPr>
      <xdr:spPr>
        <a:xfrm>
          <a:off x="1998713" y="13201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197068</xdr:colOff>
      <xdr:row>89</xdr:row>
      <xdr:rowOff>0</xdr:rowOff>
    </xdr:from>
    <xdr:to>
      <xdr:col>10</xdr:col>
      <xdr:colOff>197068</xdr:colOff>
      <xdr:row>91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E2EFF720-3146-4554-A8EE-C1502F8CB7BA}"/>
            </a:ext>
          </a:extLst>
        </xdr:cNvPr>
        <xdr:cNvSpPr txBox="1"/>
      </xdr:nvSpPr>
      <xdr:spPr>
        <a:xfrm rot="10800000" flipV="1">
          <a:off x="1970689" y="16271328"/>
          <a:ext cx="19706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197066</xdr:colOff>
      <xdr:row>91</xdr:row>
      <xdr:rowOff>1</xdr:rowOff>
    </xdr:from>
    <xdr:to>
      <xdr:col>10</xdr:col>
      <xdr:colOff>197068</xdr:colOff>
      <xdr:row>93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4B12A4E-B947-4367-98EA-8296193AEEB8}"/>
            </a:ext>
          </a:extLst>
        </xdr:cNvPr>
        <xdr:cNvSpPr txBox="1"/>
      </xdr:nvSpPr>
      <xdr:spPr>
        <a:xfrm rot="10800000" flipV="1">
          <a:off x="1970687" y="16652329"/>
          <a:ext cx="197071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196993</xdr:colOff>
      <xdr:row>70</xdr:row>
      <xdr:rowOff>0</xdr:rowOff>
    </xdr:from>
    <xdr:to>
      <xdr:col>16</xdr:col>
      <xdr:colOff>0</xdr:colOff>
      <xdr:row>72</xdr:row>
      <xdr:rowOff>190499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D1130913-BFAE-4337-A827-18B7DF09EB21}"/>
            </a:ext>
          </a:extLst>
        </xdr:cNvPr>
        <xdr:cNvSpPr/>
      </xdr:nvSpPr>
      <xdr:spPr bwMode="auto">
        <a:xfrm>
          <a:off x="2397268" y="12630150"/>
          <a:ext cx="80313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杉本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高松卓愛クラブ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8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9AA0B539-18A4-4401-AF4D-B02C1DCB557E}"/>
            </a:ext>
          </a:extLst>
        </xdr:cNvPr>
        <xdr:cNvCxnSpPr/>
      </xdr:nvCxnSpPr>
      <xdr:spPr bwMode="auto">
        <a:xfrm flipH="1">
          <a:off x="0" y="933450"/>
          <a:ext cx="1600200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31</xdr:row>
      <xdr:rowOff>0</xdr:rowOff>
    </xdr:from>
    <xdr:to>
      <xdr:col>8</xdr:col>
      <xdr:colOff>0</xdr:colOff>
      <xdr:row>33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CCF01855-BDE6-41DD-8E8D-2FE16A870BC6}"/>
            </a:ext>
          </a:extLst>
        </xdr:cNvPr>
        <xdr:cNvCxnSpPr/>
      </xdr:nvCxnSpPr>
      <xdr:spPr bwMode="auto">
        <a:xfrm flipH="1">
          <a:off x="0" y="5619750"/>
          <a:ext cx="1600200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198488</xdr:colOff>
      <xdr:row>73</xdr:row>
      <xdr:rowOff>0</xdr:rowOff>
    </xdr:from>
    <xdr:to>
      <xdr:col>18</xdr:col>
      <xdr:colOff>0</xdr:colOff>
      <xdr:row>75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868290BB-BF8B-40E4-A9B2-B37957CEDE47}"/>
            </a:ext>
          </a:extLst>
        </xdr:cNvPr>
        <xdr:cNvSpPr txBox="1"/>
      </xdr:nvSpPr>
      <xdr:spPr>
        <a:xfrm>
          <a:off x="3398888" y="13201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75</xdr:row>
      <xdr:rowOff>0</xdr:rowOff>
    </xdr:from>
    <xdr:to>
      <xdr:col>11</xdr:col>
      <xdr:colOff>1537</xdr:colOff>
      <xdr:row>77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D33237A5-2146-4AEC-9C7A-C4942A1C47BA}"/>
            </a:ext>
          </a:extLst>
        </xdr:cNvPr>
        <xdr:cNvSpPr txBox="1"/>
      </xdr:nvSpPr>
      <xdr:spPr>
        <a:xfrm>
          <a:off x="2000250" y="13582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71</xdr:row>
      <xdr:rowOff>0</xdr:rowOff>
    </xdr:from>
    <xdr:to>
      <xdr:col>18</xdr:col>
      <xdr:colOff>0</xdr:colOff>
      <xdr:row>73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EA3FD4E9-DCFE-4B6C-B591-C580DA06BA78}"/>
            </a:ext>
          </a:extLst>
        </xdr:cNvPr>
        <xdr:cNvSpPr txBox="1"/>
      </xdr:nvSpPr>
      <xdr:spPr>
        <a:xfrm>
          <a:off x="3398888" y="12820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75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AF903F29-0670-4EE6-A666-606E24E94546}"/>
            </a:ext>
          </a:extLst>
        </xdr:cNvPr>
        <xdr:cNvSpPr txBox="1"/>
      </xdr:nvSpPr>
      <xdr:spPr>
        <a:xfrm>
          <a:off x="3198863" y="13582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74</xdr:row>
      <xdr:rowOff>0</xdr:rowOff>
    </xdr:from>
    <xdr:to>
      <xdr:col>16</xdr:col>
      <xdr:colOff>0</xdr:colOff>
      <xdr:row>76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3EBED220-7789-4F9C-8B17-DB60413D94E5}"/>
            </a:ext>
          </a:extLst>
        </xdr:cNvPr>
        <xdr:cNvSpPr txBox="1"/>
      </xdr:nvSpPr>
      <xdr:spPr>
        <a:xfrm>
          <a:off x="2398762" y="13392150"/>
          <a:ext cx="80163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1537</xdr:colOff>
      <xdr:row>86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C477213E-08F2-4151-A760-A9E34F6F44A7}"/>
            </a:ext>
          </a:extLst>
        </xdr:cNvPr>
        <xdr:cNvSpPr txBox="1"/>
      </xdr:nvSpPr>
      <xdr:spPr>
        <a:xfrm>
          <a:off x="2000250" y="15297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83</xdr:row>
      <xdr:rowOff>0</xdr:rowOff>
    </xdr:from>
    <xdr:to>
      <xdr:col>12</xdr:col>
      <xdr:colOff>0</xdr:colOff>
      <xdr:row>85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18DAC264-C9F1-484F-A660-A5FD2B735F5E}"/>
            </a:ext>
          </a:extLst>
        </xdr:cNvPr>
        <xdr:cNvSpPr txBox="1"/>
      </xdr:nvSpPr>
      <xdr:spPr>
        <a:xfrm>
          <a:off x="2198738" y="15106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198488</xdr:colOff>
      <xdr:row>81</xdr:row>
      <xdr:rowOff>0</xdr:rowOff>
    </xdr:from>
    <xdr:to>
      <xdr:col>17</xdr:col>
      <xdr:colOff>0</xdr:colOff>
      <xdr:row>83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E49FD749-00DA-488C-BF95-C0F41CF75AE8}"/>
            </a:ext>
          </a:extLst>
        </xdr:cNvPr>
        <xdr:cNvSpPr txBox="1"/>
      </xdr:nvSpPr>
      <xdr:spPr>
        <a:xfrm>
          <a:off x="3198863" y="14725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80</xdr:row>
      <xdr:rowOff>0</xdr:rowOff>
    </xdr:from>
    <xdr:to>
      <xdr:col>18</xdr:col>
      <xdr:colOff>0</xdr:colOff>
      <xdr:row>82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5A4BB01-D6FD-4828-86C1-BA1AC6FEB2E7}"/>
            </a:ext>
          </a:extLst>
        </xdr:cNvPr>
        <xdr:cNvSpPr txBox="1"/>
      </xdr:nvSpPr>
      <xdr:spPr>
        <a:xfrm>
          <a:off x="3398888" y="14535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84</xdr:row>
      <xdr:rowOff>0</xdr:rowOff>
    </xdr:from>
    <xdr:to>
      <xdr:col>17</xdr:col>
      <xdr:colOff>1538</xdr:colOff>
      <xdr:row>86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B75B2C2F-D6E2-46CC-B73D-AD601B6D395F}"/>
            </a:ext>
          </a:extLst>
        </xdr:cNvPr>
        <xdr:cNvSpPr txBox="1"/>
      </xdr:nvSpPr>
      <xdr:spPr>
        <a:xfrm>
          <a:off x="3200400" y="152971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198487</xdr:colOff>
      <xdr:row>80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D3A93D75-99F4-4C8A-9173-838E8E07005D}"/>
            </a:ext>
          </a:extLst>
        </xdr:cNvPr>
        <xdr:cNvSpPr txBox="1"/>
      </xdr:nvSpPr>
      <xdr:spPr>
        <a:xfrm>
          <a:off x="2198737" y="145351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198487</xdr:colOff>
      <xdr:row>82</xdr:row>
      <xdr:rowOff>0</xdr:rowOff>
    </xdr:from>
    <xdr:to>
      <xdr:col>11</xdr:col>
      <xdr:colOff>0</xdr:colOff>
      <xdr:row>84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C41289B0-DD20-4FD8-B2E6-636941D3EE7E}"/>
            </a:ext>
          </a:extLst>
        </xdr:cNvPr>
        <xdr:cNvSpPr txBox="1"/>
      </xdr:nvSpPr>
      <xdr:spPr>
        <a:xfrm>
          <a:off x="1998712" y="149161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198488</xdr:colOff>
      <xdr:row>82</xdr:row>
      <xdr:rowOff>0</xdr:rowOff>
    </xdr:from>
    <xdr:to>
      <xdr:col>18</xdr:col>
      <xdr:colOff>0</xdr:colOff>
      <xdr:row>84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4C425559-7983-4F0D-AD38-BB3F6FB118B2}"/>
            </a:ext>
          </a:extLst>
        </xdr:cNvPr>
        <xdr:cNvSpPr txBox="1"/>
      </xdr:nvSpPr>
      <xdr:spPr>
        <a:xfrm>
          <a:off x="3398888" y="14916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83</xdr:row>
      <xdr:rowOff>0</xdr:rowOff>
    </xdr:from>
    <xdr:to>
      <xdr:col>16</xdr:col>
      <xdr:colOff>0</xdr:colOff>
      <xdr:row>85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72406A3D-675A-4BE1-BD49-117C30D1CA3A}"/>
            </a:ext>
          </a:extLst>
        </xdr:cNvPr>
        <xdr:cNvSpPr txBox="1"/>
      </xdr:nvSpPr>
      <xdr:spPr>
        <a:xfrm>
          <a:off x="2398762" y="15106650"/>
          <a:ext cx="80163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89</xdr:row>
      <xdr:rowOff>0</xdr:rowOff>
    </xdr:from>
    <xdr:to>
      <xdr:col>26</xdr:col>
      <xdr:colOff>0</xdr:colOff>
      <xdr:row>91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BB2EFEB8-6916-47B0-89DA-93C6501BCA1A}"/>
            </a:ext>
          </a:extLst>
        </xdr:cNvPr>
        <xdr:cNvCxnSpPr/>
      </xdr:nvCxnSpPr>
      <xdr:spPr bwMode="auto">
        <a:xfrm flipH="1">
          <a:off x="3800475" y="16249650"/>
          <a:ext cx="140017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93</xdr:row>
      <xdr:rowOff>0</xdr:rowOff>
    </xdr:from>
    <xdr:to>
      <xdr:col>26</xdr:col>
      <xdr:colOff>0</xdr:colOff>
      <xdr:row>95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="" xmlns:a16="http://schemas.microsoft.com/office/drawing/2014/main" id="{66E92671-BFA8-48CF-ABE4-66B059703378}"/>
            </a:ext>
          </a:extLst>
        </xdr:cNvPr>
        <xdr:cNvCxnSpPr/>
      </xdr:nvCxnSpPr>
      <xdr:spPr bwMode="auto">
        <a:xfrm flipH="1">
          <a:off x="3800475" y="17011650"/>
          <a:ext cx="1400175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0</xdr:colOff>
      <xdr:row>91</xdr:row>
      <xdr:rowOff>0</xdr:rowOff>
    </xdr:from>
    <xdr:to>
      <xdr:col>18</xdr:col>
      <xdr:colOff>0</xdr:colOff>
      <xdr:row>93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42850BFD-890E-4E80-BA20-6128B386AA52}"/>
            </a:ext>
          </a:extLst>
        </xdr:cNvPr>
        <xdr:cNvSpPr txBox="1"/>
      </xdr:nvSpPr>
      <xdr:spPr>
        <a:xfrm rot="10800000" flipV="1">
          <a:off x="3400425" y="166306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95</xdr:row>
      <xdr:rowOff>0</xdr:rowOff>
    </xdr:from>
    <xdr:to>
      <xdr:col>18</xdr:col>
      <xdr:colOff>0</xdr:colOff>
      <xdr:row>97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E2B0E6F1-E778-492F-BE0D-460833F16ED5}"/>
            </a:ext>
          </a:extLst>
        </xdr:cNvPr>
        <xdr:cNvSpPr txBox="1"/>
      </xdr:nvSpPr>
      <xdr:spPr>
        <a:xfrm rot="10800000" flipV="1">
          <a:off x="3400425" y="17392650"/>
          <a:ext cx="200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89</xdr:row>
      <xdr:rowOff>1</xdr:rowOff>
    </xdr:from>
    <xdr:to>
      <xdr:col>18</xdr:col>
      <xdr:colOff>2</xdr:colOff>
      <xdr:row>91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DD330996-1D88-469A-A0EA-3497D3172913}"/>
            </a:ext>
          </a:extLst>
        </xdr:cNvPr>
        <xdr:cNvSpPr txBox="1"/>
      </xdr:nvSpPr>
      <xdr:spPr>
        <a:xfrm rot="10800000" flipV="1">
          <a:off x="3400425" y="16249651"/>
          <a:ext cx="200027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93</xdr:row>
      <xdr:rowOff>0</xdr:rowOff>
    </xdr:from>
    <xdr:to>
      <xdr:col>18</xdr:col>
      <xdr:colOff>2</xdr:colOff>
      <xdr:row>94</xdr:row>
      <xdr:rowOff>190499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14ECE980-DD28-41DA-A227-279354CAE89F}"/>
            </a:ext>
          </a:extLst>
        </xdr:cNvPr>
        <xdr:cNvSpPr txBox="1"/>
      </xdr:nvSpPr>
      <xdr:spPr>
        <a:xfrm rot="10800000" flipV="1">
          <a:off x="3400425" y="17011650"/>
          <a:ext cx="200027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12</xdr:col>
      <xdr:colOff>1537</xdr:colOff>
      <xdr:row>92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ECD0666E-2572-45ED-86A8-831FAC89F8D5}"/>
            </a:ext>
          </a:extLst>
        </xdr:cNvPr>
        <xdr:cNvSpPr txBox="1"/>
      </xdr:nvSpPr>
      <xdr:spPr>
        <a:xfrm>
          <a:off x="2200275" y="16440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188963</xdr:colOff>
      <xdr:row>94</xdr:row>
      <xdr:rowOff>0</xdr:rowOff>
    </xdr:from>
    <xdr:to>
      <xdr:col>16</xdr:col>
      <xdr:colOff>190500</xdr:colOff>
      <xdr:row>96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B9A4ED5D-E985-4C91-9E51-E8302FC8F4AE}"/>
            </a:ext>
          </a:extLst>
        </xdr:cNvPr>
        <xdr:cNvSpPr txBox="1"/>
      </xdr:nvSpPr>
      <xdr:spPr>
        <a:xfrm>
          <a:off x="3189338" y="17202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198488</xdr:colOff>
      <xdr:row>95</xdr:row>
      <xdr:rowOff>0</xdr:rowOff>
    </xdr:from>
    <xdr:to>
      <xdr:col>11</xdr:col>
      <xdr:colOff>0</xdr:colOff>
      <xdr:row>97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C9005401-1EA3-426E-8D83-DDB5E9E30D4E}"/>
            </a:ext>
          </a:extLst>
        </xdr:cNvPr>
        <xdr:cNvSpPr txBox="1"/>
      </xdr:nvSpPr>
      <xdr:spPr>
        <a:xfrm>
          <a:off x="1998713" y="173926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198488</xdr:colOff>
      <xdr:row>94</xdr:row>
      <xdr:rowOff>0</xdr:rowOff>
    </xdr:from>
    <xdr:to>
      <xdr:col>12</xdr:col>
      <xdr:colOff>0</xdr:colOff>
      <xdr:row>96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D605F7E1-BCDE-4A8A-9F4A-28108AF397FF}"/>
            </a:ext>
          </a:extLst>
        </xdr:cNvPr>
        <xdr:cNvSpPr txBox="1"/>
      </xdr:nvSpPr>
      <xdr:spPr>
        <a:xfrm>
          <a:off x="2198738" y="17202150"/>
          <a:ext cx="20156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90</xdr:row>
      <xdr:rowOff>0</xdr:rowOff>
    </xdr:from>
    <xdr:to>
      <xdr:col>17</xdr:col>
      <xdr:colOff>1538</xdr:colOff>
      <xdr:row>92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EA620087-536F-4AFD-8DB9-A89820A75369}"/>
            </a:ext>
          </a:extLst>
        </xdr:cNvPr>
        <xdr:cNvSpPr txBox="1"/>
      </xdr:nvSpPr>
      <xdr:spPr>
        <a:xfrm>
          <a:off x="3200400" y="16440150"/>
          <a:ext cx="2015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198487</xdr:colOff>
      <xdr:row>93</xdr:row>
      <xdr:rowOff>0</xdr:rowOff>
    </xdr:from>
    <xdr:to>
      <xdr:col>16</xdr:col>
      <xdr:colOff>0</xdr:colOff>
      <xdr:row>95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DB1A3877-991C-4D71-820A-FBCDEBE812B7}"/>
            </a:ext>
          </a:extLst>
        </xdr:cNvPr>
        <xdr:cNvSpPr txBox="1"/>
      </xdr:nvSpPr>
      <xdr:spPr>
        <a:xfrm>
          <a:off x="2398762" y="17011650"/>
          <a:ext cx="80163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64</xdr:row>
      <xdr:rowOff>0</xdr:rowOff>
    </xdr:from>
    <xdr:to>
      <xdr:col>10</xdr:col>
      <xdr:colOff>199849</xdr:colOff>
      <xdr:row>66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7BC78805-1EB3-468C-913A-09C945809B9E}"/>
            </a:ext>
          </a:extLst>
        </xdr:cNvPr>
        <xdr:cNvSpPr txBox="1"/>
      </xdr:nvSpPr>
      <xdr:spPr>
        <a:xfrm>
          <a:off x="2000250" y="11706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1419</xdr:colOff>
      <xdr:row>62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CF713AAB-1A4D-4F78-9C5E-76F5C0611307}"/>
            </a:ext>
          </a:extLst>
        </xdr:cNvPr>
        <xdr:cNvSpPr txBox="1"/>
      </xdr:nvSpPr>
      <xdr:spPr>
        <a:xfrm>
          <a:off x="2201694" y="11325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177</xdr:colOff>
      <xdr:row>65</xdr:row>
      <xdr:rowOff>0</xdr:rowOff>
    </xdr:from>
    <xdr:to>
      <xdr:col>12</xdr:col>
      <xdr:colOff>0</xdr:colOff>
      <xdr:row>67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50F661FD-D318-48E5-9F0B-1883BFDBD516}"/>
            </a:ext>
          </a:extLst>
        </xdr:cNvPr>
        <xdr:cNvSpPr txBox="1"/>
      </xdr:nvSpPr>
      <xdr:spPr>
        <a:xfrm>
          <a:off x="2200452" y="11896725"/>
          <a:ext cx="19984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5064</xdr:colOff>
      <xdr:row>61</xdr:row>
      <xdr:rowOff>0</xdr:rowOff>
    </xdr:from>
    <xdr:to>
      <xdr:col>16</xdr:col>
      <xdr:colOff>0</xdr:colOff>
      <xdr:row>63</xdr:row>
      <xdr:rowOff>190499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245E91F3-7ADA-4B29-85C6-E34DCC899687}"/>
            </a:ext>
          </a:extLst>
        </xdr:cNvPr>
        <xdr:cNvSpPr/>
      </xdr:nvSpPr>
      <xdr:spPr bwMode="auto">
        <a:xfrm>
          <a:off x="2405364" y="11134725"/>
          <a:ext cx="795036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安部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高松卓愛クラブ</a:t>
          </a:r>
        </a:p>
      </xdr:txBody>
    </xdr:sp>
    <xdr:clientData/>
  </xdr:twoCellAnchor>
  <xdr:twoCellAnchor>
    <xdr:from>
      <xdr:col>23</xdr:col>
      <xdr:colOff>0</xdr:colOff>
      <xdr:row>32</xdr:row>
      <xdr:rowOff>95250</xdr:rowOff>
    </xdr:from>
    <xdr:to>
      <xdr:col>27</xdr:col>
      <xdr:colOff>0</xdr:colOff>
      <xdr:row>34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7FED379E-9CA3-42F0-9ED6-667E0E3AE376}"/>
            </a:ext>
          </a:extLst>
        </xdr:cNvPr>
        <xdr:cNvSpPr/>
      </xdr:nvSpPr>
      <xdr:spPr bwMode="auto">
        <a:xfrm>
          <a:off x="4600575" y="5905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30</xdr:row>
      <xdr:rowOff>95250</xdr:rowOff>
    </xdr:from>
    <xdr:to>
      <xdr:col>27</xdr:col>
      <xdr:colOff>0</xdr:colOff>
      <xdr:row>31</xdr:row>
      <xdr:rowOff>95250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D61805C7-FC8B-40F6-B4B8-EF5D0BF9022E}"/>
            </a:ext>
          </a:extLst>
        </xdr:cNvPr>
        <xdr:cNvSpPr/>
      </xdr:nvSpPr>
      <xdr:spPr bwMode="auto">
        <a:xfrm>
          <a:off x="4600575" y="5524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28</xdr:row>
      <xdr:rowOff>95250</xdr:rowOff>
    </xdr:from>
    <xdr:to>
      <xdr:col>27</xdr:col>
      <xdr:colOff>0</xdr:colOff>
      <xdr:row>29</xdr:row>
      <xdr:rowOff>95250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A0464E47-3FE2-464B-8F64-B7ACCA4EA2C6}"/>
            </a:ext>
          </a:extLst>
        </xdr:cNvPr>
        <xdr:cNvSpPr/>
      </xdr:nvSpPr>
      <xdr:spPr bwMode="auto">
        <a:xfrm>
          <a:off x="4600575" y="5143500"/>
          <a:ext cx="800100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198606</xdr:colOff>
      <xdr:row>68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620D465A-FFCC-4121-A3AE-BEBB20D5F39F}"/>
            </a:ext>
          </a:extLst>
        </xdr:cNvPr>
        <xdr:cNvSpPr txBox="1"/>
      </xdr:nvSpPr>
      <xdr:spPr>
        <a:xfrm>
          <a:off x="2000250" y="12087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1418</xdr:colOff>
      <xdr:row>65</xdr:row>
      <xdr:rowOff>0</xdr:rowOff>
    </xdr:from>
    <xdr:to>
      <xdr:col>15</xdr:col>
      <xdr:colOff>200024</xdr:colOff>
      <xdr:row>67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56C0ECD3-B72A-46DD-BD37-867F7871542D}"/>
            </a:ext>
          </a:extLst>
        </xdr:cNvPr>
        <xdr:cNvSpPr txBox="1"/>
      </xdr:nvSpPr>
      <xdr:spPr>
        <a:xfrm>
          <a:off x="2401718" y="118967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176</xdr:colOff>
      <xdr:row>65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43A9AB74-8FDE-47EA-A4B0-60ADEE0D9A6F}"/>
            </a:ext>
          </a:extLst>
        </xdr:cNvPr>
        <xdr:cNvSpPr txBox="1"/>
      </xdr:nvSpPr>
      <xdr:spPr>
        <a:xfrm>
          <a:off x="3200576" y="118967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198606</xdr:colOff>
      <xdr:row>73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98A576D8-9FF4-40E5-B7B1-3A1B561C3C34}"/>
            </a:ext>
          </a:extLst>
        </xdr:cNvPr>
        <xdr:cNvSpPr txBox="1"/>
      </xdr:nvSpPr>
      <xdr:spPr>
        <a:xfrm>
          <a:off x="2200275" y="13039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198606</xdr:colOff>
      <xdr:row>75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10486A2E-80E5-41B5-BBA2-8147F18C3C5F}"/>
            </a:ext>
          </a:extLst>
        </xdr:cNvPr>
        <xdr:cNvSpPr txBox="1"/>
      </xdr:nvSpPr>
      <xdr:spPr>
        <a:xfrm>
          <a:off x="2000250" y="13420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74</xdr:row>
      <xdr:rowOff>0</xdr:rowOff>
    </xdr:from>
    <xdr:to>
      <xdr:col>16</xdr:col>
      <xdr:colOff>198606</xdr:colOff>
      <xdr:row>76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5E9CE53E-4927-467B-AF38-6DBACA020F58}"/>
            </a:ext>
          </a:extLst>
        </xdr:cNvPr>
        <xdr:cNvSpPr txBox="1"/>
      </xdr:nvSpPr>
      <xdr:spPr>
        <a:xfrm>
          <a:off x="3200400" y="13611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190500</xdr:colOff>
      <xdr:row>72</xdr:row>
      <xdr:rowOff>0</xdr:rowOff>
    </xdr:from>
    <xdr:to>
      <xdr:col>16</xdr:col>
      <xdr:colOff>190324</xdr:colOff>
      <xdr:row>74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4FE7E8A4-4B40-44EA-A96A-A9AB398F4A04}"/>
            </a:ext>
          </a:extLst>
        </xdr:cNvPr>
        <xdr:cNvSpPr txBox="1"/>
      </xdr:nvSpPr>
      <xdr:spPr>
        <a:xfrm>
          <a:off x="3190875" y="13230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199849</xdr:colOff>
      <xdr:row>76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6CF22DD-6D0B-410C-9E63-9968B545EF5B}"/>
            </a:ext>
          </a:extLst>
        </xdr:cNvPr>
        <xdr:cNvSpPr txBox="1"/>
      </xdr:nvSpPr>
      <xdr:spPr>
        <a:xfrm>
          <a:off x="2200275" y="13611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176</xdr:colOff>
      <xdr:row>75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E2B7A36C-0143-4687-9524-0C5CDE5A9419}"/>
            </a:ext>
          </a:extLst>
        </xdr:cNvPr>
        <xdr:cNvSpPr txBox="1"/>
      </xdr:nvSpPr>
      <xdr:spPr>
        <a:xfrm>
          <a:off x="2000426" y="138017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15</xdr:col>
      <xdr:colOff>198606</xdr:colOff>
      <xdr:row>76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2B6380C-BE3B-4CC0-BB2D-07BA53A829D7}"/>
            </a:ext>
          </a:extLst>
        </xdr:cNvPr>
        <xdr:cNvSpPr txBox="1"/>
      </xdr:nvSpPr>
      <xdr:spPr>
        <a:xfrm>
          <a:off x="2400300" y="136112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11</xdr:col>
      <xdr:colOff>198606</xdr:colOff>
      <xdr:row>85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AA82256E-0ECB-4081-B428-060B7D0375CD}"/>
            </a:ext>
          </a:extLst>
        </xdr:cNvPr>
        <xdr:cNvSpPr txBox="1"/>
      </xdr:nvSpPr>
      <xdr:spPr>
        <a:xfrm>
          <a:off x="2200275" y="15325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1419</xdr:colOff>
      <xdr:row>82</xdr:row>
      <xdr:rowOff>0</xdr:rowOff>
    </xdr:from>
    <xdr:to>
      <xdr:col>11</xdr:col>
      <xdr:colOff>0</xdr:colOff>
      <xdr:row>84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F8AC825D-E99E-420C-9B9E-2C367903FA5A}"/>
            </a:ext>
          </a:extLst>
        </xdr:cNvPr>
        <xdr:cNvSpPr txBox="1"/>
      </xdr:nvSpPr>
      <xdr:spPr>
        <a:xfrm>
          <a:off x="2001669" y="15135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80</xdr:row>
      <xdr:rowOff>0</xdr:rowOff>
    </xdr:from>
    <xdr:to>
      <xdr:col>16</xdr:col>
      <xdr:colOff>198606</xdr:colOff>
      <xdr:row>82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76030295-08D7-49B0-93AE-32E308B1C7C6}"/>
            </a:ext>
          </a:extLst>
        </xdr:cNvPr>
        <xdr:cNvSpPr txBox="1"/>
      </xdr:nvSpPr>
      <xdr:spPr>
        <a:xfrm>
          <a:off x="3200400" y="147542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198606</xdr:colOff>
      <xdr:row>81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3A3F6367-388E-46AF-B40B-809D377E6FA6}"/>
            </a:ext>
          </a:extLst>
        </xdr:cNvPr>
        <xdr:cNvSpPr txBox="1"/>
      </xdr:nvSpPr>
      <xdr:spPr>
        <a:xfrm>
          <a:off x="3400425" y="14563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198606</xdr:colOff>
      <xdr:row>87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67BA8EAB-8477-40D7-A496-8E7A03FC13B2}"/>
            </a:ext>
          </a:extLst>
        </xdr:cNvPr>
        <xdr:cNvSpPr txBox="1"/>
      </xdr:nvSpPr>
      <xdr:spPr>
        <a:xfrm>
          <a:off x="3400425" y="15706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176</xdr:colOff>
      <xdr:row>81</xdr:row>
      <xdr:rowOff>0</xdr:rowOff>
    </xdr:from>
    <xdr:to>
      <xdr:col>18</xdr:col>
      <xdr:colOff>0</xdr:colOff>
      <xdr:row>83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7EA4A654-8564-494C-832F-887A665F6B58}"/>
            </a:ext>
          </a:extLst>
        </xdr:cNvPr>
        <xdr:cNvSpPr txBox="1"/>
      </xdr:nvSpPr>
      <xdr:spPr>
        <a:xfrm>
          <a:off x="3400601" y="149447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176</xdr:colOff>
      <xdr:row>83</xdr:row>
      <xdr:rowOff>0</xdr:rowOff>
    </xdr:from>
    <xdr:to>
      <xdr:col>18</xdr:col>
      <xdr:colOff>0</xdr:colOff>
      <xdr:row>85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B9C3C992-5711-418B-8383-CFAA3026C68C}"/>
            </a:ext>
          </a:extLst>
        </xdr:cNvPr>
        <xdr:cNvSpPr txBox="1"/>
      </xdr:nvSpPr>
      <xdr:spPr>
        <a:xfrm>
          <a:off x="3400601" y="153257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199849</xdr:colOff>
      <xdr:row>82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47415434-972F-4F0A-85C9-9DF77752A121}"/>
            </a:ext>
          </a:extLst>
        </xdr:cNvPr>
        <xdr:cNvSpPr txBox="1"/>
      </xdr:nvSpPr>
      <xdr:spPr>
        <a:xfrm>
          <a:off x="2200275" y="14754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176</xdr:colOff>
      <xdr:row>84</xdr:row>
      <xdr:rowOff>0</xdr:rowOff>
    </xdr:from>
    <xdr:to>
      <xdr:col>11</xdr:col>
      <xdr:colOff>0</xdr:colOff>
      <xdr:row>86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CDAD3994-2691-4AF4-9D11-B2FA96D5D60B}"/>
            </a:ext>
          </a:extLst>
        </xdr:cNvPr>
        <xdr:cNvSpPr txBox="1"/>
      </xdr:nvSpPr>
      <xdr:spPr>
        <a:xfrm>
          <a:off x="2000426" y="15516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15</xdr:col>
      <xdr:colOff>198606</xdr:colOff>
      <xdr:row>85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3D21C4A6-1F7F-48A8-8247-D149C090D73D}"/>
            </a:ext>
          </a:extLst>
        </xdr:cNvPr>
        <xdr:cNvSpPr txBox="1"/>
      </xdr:nvSpPr>
      <xdr:spPr>
        <a:xfrm>
          <a:off x="2400300" y="15325725"/>
          <a:ext cx="79868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176</xdr:colOff>
      <xdr:row>84</xdr:row>
      <xdr:rowOff>0</xdr:rowOff>
    </xdr:from>
    <xdr:to>
      <xdr:col>17</xdr:col>
      <xdr:colOff>0</xdr:colOff>
      <xdr:row>86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516B5850-E56E-458E-A311-8804319E1CC0}"/>
            </a:ext>
          </a:extLst>
        </xdr:cNvPr>
        <xdr:cNvSpPr txBox="1"/>
      </xdr:nvSpPr>
      <xdr:spPr>
        <a:xfrm>
          <a:off x="3200576" y="15516225"/>
          <a:ext cx="1998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198606</xdr:colOff>
      <xdr:row>65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1E86FE08-AF07-4DC8-9634-B14AD4F45AB6}"/>
            </a:ext>
          </a:extLst>
        </xdr:cNvPr>
        <xdr:cNvSpPr txBox="1"/>
      </xdr:nvSpPr>
      <xdr:spPr>
        <a:xfrm>
          <a:off x="3200400" y="11515725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10</xdr:col>
      <xdr:colOff>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BB805475-F777-484D-8655-A3472BF2C6F1}"/>
            </a:ext>
          </a:extLst>
        </xdr:cNvPr>
        <xdr:cNvCxnSpPr/>
      </xdr:nvCxnSpPr>
      <xdr:spPr bwMode="auto">
        <a:xfrm flipV="1">
          <a:off x="0" y="8403981"/>
          <a:ext cx="1978269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99</xdr:row>
      <xdr:rowOff>0</xdr:rowOff>
    </xdr:from>
    <xdr:to>
      <xdr:col>30</xdr:col>
      <xdr:colOff>0</xdr:colOff>
      <xdr:row>101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CC36CE79-6C12-4BE2-973F-D5138062C603}"/>
            </a:ext>
          </a:extLst>
        </xdr:cNvPr>
        <xdr:cNvCxnSpPr/>
      </xdr:nvCxnSpPr>
      <xdr:spPr bwMode="auto">
        <a:xfrm flipV="1">
          <a:off x="4154365" y="17313519"/>
          <a:ext cx="1780443" cy="33703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97</xdr:row>
      <xdr:rowOff>0</xdr:rowOff>
    </xdr:from>
    <xdr:to>
      <xdr:col>20</xdr:col>
      <xdr:colOff>1</xdr:colOff>
      <xdr:row>99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94421C28-DF73-44AD-8F61-D94DD1C1E055}"/>
            </a:ext>
          </a:extLst>
        </xdr:cNvPr>
        <xdr:cNvSpPr txBox="1"/>
      </xdr:nvSpPr>
      <xdr:spPr>
        <a:xfrm rot="10800000" flipV="1">
          <a:off x="3758712" y="16976481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99</xdr:row>
      <xdr:rowOff>0</xdr:rowOff>
    </xdr:from>
    <xdr:to>
      <xdr:col>19</xdr:col>
      <xdr:colOff>197826</xdr:colOff>
      <xdr:row>101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9723A810-820D-4474-938B-FADEDAA40491}"/>
            </a:ext>
          </a:extLst>
        </xdr:cNvPr>
        <xdr:cNvSpPr txBox="1"/>
      </xdr:nvSpPr>
      <xdr:spPr>
        <a:xfrm rot="10800000" flipV="1">
          <a:off x="3758711" y="17313519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82</xdr:row>
      <xdr:rowOff>1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80A617EC-64E9-4B07-A2B1-75497C9A373A}"/>
            </a:ext>
          </a:extLst>
        </xdr:cNvPr>
        <xdr:cNvSpPr txBox="1"/>
      </xdr:nvSpPr>
      <xdr:spPr>
        <a:xfrm>
          <a:off x="2373923" y="14162942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14</xdr:col>
      <xdr:colOff>0</xdr:colOff>
      <xdr:row>81</xdr:row>
      <xdr:rowOff>1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85BCC0A3-8FE7-40BB-8610-F0332D71E48D}"/>
            </a:ext>
          </a:extLst>
        </xdr:cNvPr>
        <xdr:cNvSpPr txBox="1"/>
      </xdr:nvSpPr>
      <xdr:spPr>
        <a:xfrm>
          <a:off x="2571750" y="1399442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76</xdr:row>
      <xdr:rowOff>0</xdr:rowOff>
    </xdr:from>
    <xdr:to>
      <xdr:col>19</xdr:col>
      <xdr:colOff>0</xdr:colOff>
      <xdr:row>78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DD34E048-1BC8-42A2-BA6A-A97B699BE1B3}"/>
            </a:ext>
          </a:extLst>
        </xdr:cNvPr>
        <xdr:cNvSpPr txBox="1"/>
      </xdr:nvSpPr>
      <xdr:spPr>
        <a:xfrm>
          <a:off x="3560885" y="1348886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20</xdr:col>
      <xdr:colOff>1</xdr:colOff>
      <xdr:row>77</xdr:row>
      <xdr:rowOff>1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433E0378-C718-490F-89CC-88F0B416D1A5}"/>
            </a:ext>
          </a:extLst>
        </xdr:cNvPr>
        <xdr:cNvSpPr txBox="1"/>
      </xdr:nvSpPr>
      <xdr:spPr>
        <a:xfrm>
          <a:off x="3758712" y="13320346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81</xdr:row>
      <xdr:rowOff>0</xdr:rowOff>
    </xdr:from>
    <xdr:to>
      <xdr:col>19</xdr:col>
      <xdr:colOff>197826</xdr:colOff>
      <xdr:row>83</xdr:row>
      <xdr:rowOff>2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8DD75838-14FF-4D3C-9BAD-C60D2F052737}"/>
            </a:ext>
          </a:extLst>
        </xdr:cNvPr>
        <xdr:cNvSpPr txBox="1"/>
      </xdr:nvSpPr>
      <xdr:spPr>
        <a:xfrm>
          <a:off x="3758711" y="14331462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7326</xdr:colOff>
      <xdr:row>78</xdr:row>
      <xdr:rowOff>168518</xdr:rowOff>
    </xdr:from>
    <xdr:to>
      <xdr:col>18</xdr:col>
      <xdr:colOff>0</xdr:colOff>
      <xdr:row>81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C5C0373A-D3EB-46F7-83CA-319349A71AA9}"/>
            </a:ext>
          </a:extLst>
        </xdr:cNvPr>
        <xdr:cNvSpPr txBox="1"/>
      </xdr:nvSpPr>
      <xdr:spPr>
        <a:xfrm>
          <a:off x="2776903" y="13994422"/>
          <a:ext cx="783982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75</xdr:row>
      <xdr:rowOff>168518</xdr:rowOff>
    </xdr:from>
    <xdr:to>
      <xdr:col>14</xdr:col>
      <xdr:colOff>0</xdr:colOff>
      <xdr:row>78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99CF08E1-2B6B-4767-B147-5C560F1068AE}"/>
            </a:ext>
          </a:extLst>
        </xdr:cNvPr>
        <xdr:cNvSpPr txBox="1"/>
      </xdr:nvSpPr>
      <xdr:spPr>
        <a:xfrm>
          <a:off x="2571750" y="13488864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20</xdr:col>
      <xdr:colOff>1</xdr:colOff>
      <xdr:row>81</xdr:row>
      <xdr:rowOff>1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10EB11A0-55D0-421A-9F09-00B92A93CCB9}"/>
            </a:ext>
          </a:extLst>
        </xdr:cNvPr>
        <xdr:cNvSpPr txBox="1"/>
      </xdr:nvSpPr>
      <xdr:spPr>
        <a:xfrm>
          <a:off x="3758712" y="1399442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77</xdr:row>
      <xdr:rowOff>0</xdr:rowOff>
    </xdr:from>
    <xdr:to>
      <xdr:col>20</xdr:col>
      <xdr:colOff>1</xdr:colOff>
      <xdr:row>79</xdr:row>
      <xdr:rowOff>2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7BEDBB34-91B6-4241-9045-A60EF8AEADB4}"/>
            </a:ext>
          </a:extLst>
        </xdr:cNvPr>
        <xdr:cNvSpPr txBox="1"/>
      </xdr:nvSpPr>
      <xdr:spPr>
        <a:xfrm>
          <a:off x="3758712" y="1365738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86</xdr:row>
      <xdr:rowOff>168519</xdr:rowOff>
    </xdr:from>
    <xdr:to>
      <xdr:col>14</xdr:col>
      <xdr:colOff>0</xdr:colOff>
      <xdr:row>89</xdr:row>
      <xdr:rowOff>1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ACA823BF-266E-4CC1-B43D-BB8816BFA9AA}"/>
            </a:ext>
          </a:extLst>
        </xdr:cNvPr>
        <xdr:cNvSpPr txBox="1"/>
      </xdr:nvSpPr>
      <xdr:spPr>
        <a:xfrm>
          <a:off x="2571750" y="1529128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89</xdr:row>
      <xdr:rowOff>0</xdr:rowOff>
    </xdr:from>
    <xdr:to>
      <xdr:col>13</xdr:col>
      <xdr:colOff>0</xdr:colOff>
      <xdr:row>91</xdr:row>
      <xdr:rowOff>2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594A4EED-BBA2-4380-AC87-C8B9388EB21A}"/>
            </a:ext>
          </a:extLst>
        </xdr:cNvPr>
        <xdr:cNvSpPr txBox="1"/>
      </xdr:nvSpPr>
      <xdr:spPr>
        <a:xfrm>
          <a:off x="2373923" y="15628327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86</xdr:row>
      <xdr:rowOff>0</xdr:rowOff>
    </xdr:from>
    <xdr:to>
      <xdr:col>19</xdr:col>
      <xdr:colOff>197826</xdr:colOff>
      <xdr:row>88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B3025256-A670-4FCF-97CE-B2CB0317DF36}"/>
            </a:ext>
          </a:extLst>
        </xdr:cNvPr>
        <xdr:cNvSpPr txBox="1"/>
      </xdr:nvSpPr>
      <xdr:spPr>
        <a:xfrm>
          <a:off x="3758711" y="15122769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91</xdr:row>
      <xdr:rowOff>168518</xdr:rowOff>
    </xdr:from>
    <xdr:to>
      <xdr:col>19</xdr:col>
      <xdr:colOff>197826</xdr:colOff>
      <xdr:row>94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AA9981FD-B074-44FC-9D23-041C3A01A1AE}"/>
            </a:ext>
          </a:extLst>
        </xdr:cNvPr>
        <xdr:cNvSpPr txBox="1"/>
      </xdr:nvSpPr>
      <xdr:spPr>
        <a:xfrm>
          <a:off x="3758711" y="1613388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86</xdr:row>
      <xdr:rowOff>168519</xdr:rowOff>
    </xdr:from>
    <xdr:to>
      <xdr:col>19</xdr:col>
      <xdr:colOff>0</xdr:colOff>
      <xdr:row>89</xdr:row>
      <xdr:rowOff>1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C1FD597A-C62A-4A70-B950-9E22553E3196}"/>
            </a:ext>
          </a:extLst>
        </xdr:cNvPr>
        <xdr:cNvSpPr txBox="1"/>
      </xdr:nvSpPr>
      <xdr:spPr>
        <a:xfrm>
          <a:off x="3560885" y="1529128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90</xdr:row>
      <xdr:rowOff>0</xdr:rowOff>
    </xdr:from>
    <xdr:to>
      <xdr:col>19</xdr:col>
      <xdr:colOff>197826</xdr:colOff>
      <xdr:row>92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C9DA5BFF-FA3C-4A98-B22F-9B724BCB7067}"/>
            </a:ext>
          </a:extLst>
        </xdr:cNvPr>
        <xdr:cNvSpPr txBox="1"/>
      </xdr:nvSpPr>
      <xdr:spPr>
        <a:xfrm>
          <a:off x="3758711" y="15796846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90</xdr:row>
      <xdr:rowOff>168518</xdr:rowOff>
    </xdr:from>
    <xdr:to>
      <xdr:col>13</xdr:col>
      <xdr:colOff>0</xdr:colOff>
      <xdr:row>93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31E7238D-F0AC-40E1-8E35-376C75F654D9}"/>
            </a:ext>
          </a:extLst>
        </xdr:cNvPr>
        <xdr:cNvSpPr txBox="1"/>
      </xdr:nvSpPr>
      <xdr:spPr>
        <a:xfrm>
          <a:off x="2373923" y="15965364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90</xdr:row>
      <xdr:rowOff>0</xdr:rowOff>
    </xdr:from>
    <xdr:to>
      <xdr:col>14</xdr:col>
      <xdr:colOff>0</xdr:colOff>
      <xdr:row>92</xdr:row>
      <xdr:rowOff>1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5CAF5DB8-CB84-4CEB-AD6C-F3C90BCD3E36}"/>
            </a:ext>
          </a:extLst>
        </xdr:cNvPr>
        <xdr:cNvSpPr txBox="1"/>
      </xdr:nvSpPr>
      <xdr:spPr>
        <a:xfrm>
          <a:off x="2571750" y="15796846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91</xdr:row>
      <xdr:rowOff>0</xdr:rowOff>
    </xdr:from>
    <xdr:to>
      <xdr:col>19</xdr:col>
      <xdr:colOff>0</xdr:colOff>
      <xdr:row>93</xdr:row>
      <xdr:rowOff>1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9013F08D-35F9-405F-9F94-31A217FDA7DF}"/>
            </a:ext>
          </a:extLst>
        </xdr:cNvPr>
        <xdr:cNvSpPr txBox="1"/>
      </xdr:nvSpPr>
      <xdr:spPr>
        <a:xfrm>
          <a:off x="3560885" y="1596536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89</xdr:row>
      <xdr:rowOff>168518</xdr:rowOff>
    </xdr:from>
    <xdr:to>
      <xdr:col>17</xdr:col>
      <xdr:colOff>190501</xdr:colOff>
      <xdr:row>92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1E484EA1-32CF-4D10-89E6-5C44711D1A2F}"/>
            </a:ext>
          </a:extLst>
        </xdr:cNvPr>
        <xdr:cNvSpPr txBox="1"/>
      </xdr:nvSpPr>
      <xdr:spPr>
        <a:xfrm>
          <a:off x="2769577" y="15796845"/>
          <a:ext cx="783982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87</xdr:row>
      <xdr:rowOff>168518</xdr:rowOff>
    </xdr:from>
    <xdr:to>
      <xdr:col>20</xdr:col>
      <xdr:colOff>1</xdr:colOff>
      <xdr:row>90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9387FBC3-08E9-4B85-B88F-E03BC225CC60}"/>
            </a:ext>
          </a:extLst>
        </xdr:cNvPr>
        <xdr:cNvSpPr txBox="1"/>
      </xdr:nvSpPr>
      <xdr:spPr>
        <a:xfrm>
          <a:off x="3758712" y="15459806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1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6A265017-7F05-432D-8FDD-7F6B17E5992F}"/>
            </a:ext>
          </a:extLst>
        </xdr:cNvPr>
        <xdr:cNvSpPr txBox="1"/>
      </xdr:nvSpPr>
      <xdr:spPr>
        <a:xfrm>
          <a:off x="2373923" y="17313519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102</xdr:row>
      <xdr:rowOff>168518</xdr:rowOff>
    </xdr:from>
    <xdr:to>
      <xdr:col>13</xdr:col>
      <xdr:colOff>0</xdr:colOff>
      <xdr:row>105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BBBF626B-6D17-4622-955D-EF5462ED7089}"/>
            </a:ext>
          </a:extLst>
        </xdr:cNvPr>
        <xdr:cNvSpPr txBox="1"/>
      </xdr:nvSpPr>
      <xdr:spPr>
        <a:xfrm>
          <a:off x="2373923" y="1798759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101</xdr:row>
      <xdr:rowOff>168517</xdr:rowOff>
    </xdr:from>
    <xdr:to>
      <xdr:col>14</xdr:col>
      <xdr:colOff>0</xdr:colOff>
      <xdr:row>104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5AAE356D-B856-404D-8142-713A1E26A0CF}"/>
            </a:ext>
          </a:extLst>
        </xdr:cNvPr>
        <xdr:cNvSpPr txBox="1"/>
      </xdr:nvSpPr>
      <xdr:spPr>
        <a:xfrm>
          <a:off x="2571750" y="1781907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101</xdr:row>
      <xdr:rowOff>168517</xdr:rowOff>
    </xdr:from>
    <xdr:to>
      <xdr:col>19</xdr:col>
      <xdr:colOff>0</xdr:colOff>
      <xdr:row>104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46EA248-570C-4914-B611-ADF12E79A8D6}"/>
            </a:ext>
          </a:extLst>
        </xdr:cNvPr>
        <xdr:cNvSpPr txBox="1"/>
      </xdr:nvSpPr>
      <xdr:spPr>
        <a:xfrm>
          <a:off x="3560885" y="1781907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102</xdr:row>
      <xdr:rowOff>168518</xdr:rowOff>
    </xdr:from>
    <xdr:to>
      <xdr:col>19</xdr:col>
      <xdr:colOff>197826</xdr:colOff>
      <xdr:row>105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400F2234-BE38-4BD5-B371-36103B0E17DC}"/>
            </a:ext>
          </a:extLst>
        </xdr:cNvPr>
        <xdr:cNvSpPr txBox="1"/>
      </xdr:nvSpPr>
      <xdr:spPr>
        <a:xfrm>
          <a:off x="3758711" y="1798759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100</xdr:row>
      <xdr:rowOff>168518</xdr:rowOff>
    </xdr:from>
    <xdr:to>
      <xdr:col>17</xdr:col>
      <xdr:colOff>190501</xdr:colOff>
      <xdr:row>103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34803772-1492-45F0-A055-B5DF5A7147E7}"/>
            </a:ext>
          </a:extLst>
        </xdr:cNvPr>
        <xdr:cNvSpPr txBox="1"/>
      </xdr:nvSpPr>
      <xdr:spPr>
        <a:xfrm>
          <a:off x="2769577" y="17650556"/>
          <a:ext cx="783982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97</xdr:row>
      <xdr:rowOff>0</xdr:rowOff>
    </xdr:from>
    <xdr:to>
      <xdr:col>13</xdr:col>
      <xdr:colOff>0</xdr:colOff>
      <xdr:row>99</xdr:row>
      <xdr:rowOff>2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372C66E2-84BE-4E21-8B11-299E06516DE5}"/>
            </a:ext>
          </a:extLst>
        </xdr:cNvPr>
        <xdr:cNvSpPr txBox="1"/>
      </xdr:nvSpPr>
      <xdr:spPr>
        <a:xfrm>
          <a:off x="2373923" y="16976481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101</xdr:row>
      <xdr:rowOff>0</xdr:rowOff>
    </xdr:from>
    <xdr:to>
      <xdr:col>13</xdr:col>
      <xdr:colOff>0</xdr:colOff>
      <xdr:row>103</xdr:row>
      <xdr:rowOff>2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C810493E-559F-4182-B2FE-464365206C5B}"/>
            </a:ext>
          </a:extLst>
        </xdr:cNvPr>
        <xdr:cNvSpPr txBox="1"/>
      </xdr:nvSpPr>
      <xdr:spPr>
        <a:xfrm>
          <a:off x="2373923" y="1765055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98</xdr:row>
      <xdr:rowOff>0</xdr:rowOff>
    </xdr:from>
    <xdr:to>
      <xdr:col>19</xdr:col>
      <xdr:colOff>0</xdr:colOff>
      <xdr:row>100</xdr:row>
      <xdr:rowOff>2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9A281AF7-37CF-474E-A96C-E0889E5D4815}"/>
            </a:ext>
          </a:extLst>
        </xdr:cNvPr>
        <xdr:cNvSpPr txBox="1"/>
      </xdr:nvSpPr>
      <xdr:spPr>
        <a:xfrm>
          <a:off x="3560885" y="17145000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101</xdr:row>
      <xdr:rowOff>0</xdr:rowOff>
    </xdr:from>
    <xdr:to>
      <xdr:col>20</xdr:col>
      <xdr:colOff>1</xdr:colOff>
      <xdr:row>103</xdr:row>
      <xdr:rowOff>2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13669BDC-A628-4EB4-AB49-9CF2F80022F0}"/>
            </a:ext>
          </a:extLst>
        </xdr:cNvPr>
        <xdr:cNvSpPr txBox="1"/>
      </xdr:nvSpPr>
      <xdr:spPr>
        <a:xfrm>
          <a:off x="3758712" y="1765055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72</xdr:row>
      <xdr:rowOff>36635</xdr:rowOff>
    </xdr:from>
    <xdr:to>
      <xdr:col>19</xdr:col>
      <xdr:colOff>0</xdr:colOff>
      <xdr:row>76</xdr:row>
      <xdr:rowOff>0</xdr:rowOff>
    </xdr:to>
    <xdr:sp macro="" textlink="">
      <xdr:nvSpPr>
        <xdr:cNvPr id="40" name="四角形: 角を丸くする 39">
          <a:extLst>
            <a:ext uri="{FF2B5EF4-FFF2-40B4-BE49-F238E27FC236}">
              <a16:creationId xmlns="" xmlns:a16="http://schemas.microsoft.com/office/drawing/2014/main" id="{9255C1FA-003C-441E-8BFF-3C98B55DAA1B}"/>
            </a:ext>
          </a:extLst>
        </xdr:cNvPr>
        <xdr:cNvSpPr/>
      </xdr:nvSpPr>
      <xdr:spPr bwMode="auto">
        <a:xfrm>
          <a:off x="2571750" y="12917366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白井・渡部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（愛媛）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タカタスポーツ・つばき愛卓会</a:t>
          </a:r>
        </a:p>
      </xdr:txBody>
    </xdr:sp>
    <xdr:clientData/>
  </xdr:twoCellAnchor>
  <xdr:twoCellAnchor>
    <xdr:from>
      <xdr:col>12</xdr:col>
      <xdr:colOff>0</xdr:colOff>
      <xdr:row>77</xdr:row>
      <xdr:rowOff>168517</xdr:rowOff>
    </xdr:from>
    <xdr:to>
      <xdr:col>13</xdr:col>
      <xdr:colOff>0</xdr:colOff>
      <xdr:row>80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F6B373C-3F6E-4228-8F93-28B4CA4B9368}"/>
            </a:ext>
          </a:extLst>
        </xdr:cNvPr>
        <xdr:cNvSpPr txBox="1"/>
      </xdr:nvSpPr>
      <xdr:spPr>
        <a:xfrm>
          <a:off x="2373923" y="13825902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14</xdr:col>
      <xdr:colOff>0</xdr:colOff>
      <xdr:row>100</xdr:row>
      <xdr:rowOff>2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C07E189D-C84A-4DD4-B6DC-09C185F5B07F}"/>
            </a:ext>
          </a:extLst>
        </xdr:cNvPr>
        <xdr:cNvSpPr txBox="1"/>
      </xdr:nvSpPr>
      <xdr:spPr>
        <a:xfrm>
          <a:off x="2571750" y="17145000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79</xdr:row>
      <xdr:rowOff>168518</xdr:rowOff>
    </xdr:from>
    <xdr:to>
      <xdr:col>19</xdr:col>
      <xdr:colOff>0</xdr:colOff>
      <xdr:row>82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FCF2982A-D7BC-48E9-8C63-06E96BF8849D}"/>
            </a:ext>
          </a:extLst>
        </xdr:cNvPr>
        <xdr:cNvSpPr txBox="1"/>
      </xdr:nvSpPr>
      <xdr:spPr>
        <a:xfrm>
          <a:off x="3560885" y="14162941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120</xdr:row>
      <xdr:rowOff>1</xdr:rowOff>
    </xdr:from>
    <xdr:to>
      <xdr:col>30</xdr:col>
      <xdr:colOff>0</xdr:colOff>
      <xdr:row>122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4CE6F21A-5835-4BF8-838B-3AA6D187FAAE}"/>
            </a:ext>
          </a:extLst>
        </xdr:cNvPr>
        <xdr:cNvCxnSpPr/>
      </xdr:nvCxnSpPr>
      <xdr:spPr bwMode="auto">
        <a:xfrm flipV="1">
          <a:off x="4154365" y="21299366"/>
          <a:ext cx="1780443" cy="380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197825</xdr:colOff>
      <xdr:row>117</xdr:row>
      <xdr:rowOff>1</xdr:rowOff>
    </xdr:from>
    <xdr:to>
      <xdr:col>18</xdr:col>
      <xdr:colOff>197826</xdr:colOff>
      <xdr:row>119</xdr:row>
      <xdr:rowOff>1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B62E905F-7FCF-4C40-960F-09A4EC2BFB93}"/>
            </a:ext>
          </a:extLst>
        </xdr:cNvPr>
        <xdr:cNvSpPr txBox="1"/>
      </xdr:nvSpPr>
      <xdr:spPr>
        <a:xfrm rot="10800000" flipV="1">
          <a:off x="3560883" y="20727866"/>
          <a:ext cx="19782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197826</xdr:colOff>
      <xdr:row>120</xdr:row>
      <xdr:rowOff>0</xdr:rowOff>
    </xdr:from>
    <xdr:to>
      <xdr:col>18</xdr:col>
      <xdr:colOff>197825</xdr:colOff>
      <xdr:row>122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32F60240-BE71-46D0-BE23-2EAA8573325E}"/>
            </a:ext>
          </a:extLst>
        </xdr:cNvPr>
        <xdr:cNvSpPr txBox="1"/>
      </xdr:nvSpPr>
      <xdr:spPr>
        <a:xfrm rot="10800000" flipV="1">
          <a:off x="3560884" y="21299365"/>
          <a:ext cx="197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29</xdr:col>
      <xdr:colOff>95251</xdr:colOff>
      <xdr:row>63</xdr:row>
      <xdr:rowOff>102577</xdr:rowOff>
    </xdr:from>
    <xdr:to>
      <xdr:col>32</xdr:col>
      <xdr:colOff>175847</xdr:colOff>
      <xdr:row>64</xdr:row>
      <xdr:rowOff>102577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1158B27B-738E-4D24-A1BF-02C448401561}"/>
            </a:ext>
          </a:extLst>
        </xdr:cNvPr>
        <xdr:cNvSpPr/>
      </xdr:nvSpPr>
      <xdr:spPr bwMode="auto">
        <a:xfrm>
          <a:off x="5832232" y="11268808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3/2=1.50</a:t>
          </a:r>
          <a:endParaRPr kumimoji="1" lang="ja-JP" altLang="en-US" sz="1100"/>
        </a:p>
      </xdr:txBody>
    </xdr:sp>
    <xdr:clientData/>
  </xdr:twoCellAnchor>
  <xdr:twoCellAnchor>
    <xdr:from>
      <xdr:col>29</xdr:col>
      <xdr:colOff>95251</xdr:colOff>
      <xdr:row>65</xdr:row>
      <xdr:rowOff>102577</xdr:rowOff>
    </xdr:from>
    <xdr:to>
      <xdr:col>32</xdr:col>
      <xdr:colOff>175847</xdr:colOff>
      <xdr:row>66</xdr:row>
      <xdr:rowOff>102577</xdr:rowOff>
    </xdr:to>
    <xdr:sp macro="" textlink="">
      <xdr:nvSpPr>
        <xdr:cNvPr id="7" name="四角形: 角を丸くする 6">
          <a:extLst>
            <a:ext uri="{FF2B5EF4-FFF2-40B4-BE49-F238E27FC236}">
              <a16:creationId xmlns="" xmlns:a16="http://schemas.microsoft.com/office/drawing/2014/main" id="{5E193FFF-9AD4-41E9-A77E-F54C810D86B7}"/>
            </a:ext>
          </a:extLst>
        </xdr:cNvPr>
        <xdr:cNvSpPr/>
      </xdr:nvSpPr>
      <xdr:spPr bwMode="auto">
        <a:xfrm>
          <a:off x="5832232" y="11649808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2/3=0.67</a:t>
          </a:r>
          <a:endParaRPr kumimoji="1" lang="ja-JP" altLang="en-US" sz="1100"/>
        </a:p>
      </xdr:txBody>
    </xdr:sp>
    <xdr:clientData/>
  </xdr:twoCellAnchor>
  <xdr:twoCellAnchor>
    <xdr:from>
      <xdr:col>29</xdr:col>
      <xdr:colOff>95251</xdr:colOff>
      <xdr:row>69</xdr:row>
      <xdr:rowOff>102577</xdr:rowOff>
    </xdr:from>
    <xdr:to>
      <xdr:col>32</xdr:col>
      <xdr:colOff>175847</xdr:colOff>
      <xdr:row>71</xdr:row>
      <xdr:rowOff>43962</xdr:rowOff>
    </xdr:to>
    <xdr:sp macro="" textlink="">
      <xdr:nvSpPr>
        <xdr:cNvPr id="8" name="四角形: 角を丸くする 7">
          <a:extLst>
            <a:ext uri="{FF2B5EF4-FFF2-40B4-BE49-F238E27FC236}">
              <a16:creationId xmlns="" xmlns:a16="http://schemas.microsoft.com/office/drawing/2014/main" id="{53DFE34B-0C70-492D-A69D-6252CA391666}"/>
            </a:ext>
          </a:extLst>
        </xdr:cNvPr>
        <xdr:cNvSpPr/>
      </xdr:nvSpPr>
      <xdr:spPr bwMode="auto">
        <a:xfrm>
          <a:off x="5832232" y="12411808"/>
          <a:ext cx="674077" cy="1905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2/2=1.00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13</xdr:col>
      <xdr:colOff>0</xdr:colOff>
      <xdr:row>91</xdr:row>
      <xdr:rowOff>168519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DC7F693D-4798-44DF-9410-87FF44D370BA}"/>
            </a:ext>
          </a:extLst>
        </xdr:cNvPr>
        <xdr:cNvSpPr txBox="1"/>
      </xdr:nvSpPr>
      <xdr:spPr>
        <a:xfrm>
          <a:off x="2373923" y="1600200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13</xdr:col>
      <xdr:colOff>0</xdr:colOff>
      <xdr:row>96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3BDD10B1-DA15-412E-B822-54E6E9BCEC79}"/>
            </a:ext>
          </a:extLst>
        </xdr:cNvPr>
        <xdr:cNvSpPr txBox="1"/>
      </xdr:nvSpPr>
      <xdr:spPr>
        <a:xfrm>
          <a:off x="2373923" y="16676077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91</xdr:row>
      <xdr:rowOff>1</xdr:rowOff>
    </xdr:from>
    <xdr:to>
      <xdr:col>14</xdr:col>
      <xdr:colOff>0</xdr:colOff>
      <xdr:row>93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C6B905E-ACEA-486F-AA50-1DE95CEEA80A}"/>
            </a:ext>
          </a:extLst>
        </xdr:cNvPr>
        <xdr:cNvSpPr txBox="1"/>
      </xdr:nvSpPr>
      <xdr:spPr>
        <a:xfrm>
          <a:off x="2571750" y="1617052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91</xdr:row>
      <xdr:rowOff>1</xdr:rowOff>
    </xdr:from>
    <xdr:to>
      <xdr:col>19</xdr:col>
      <xdr:colOff>0</xdr:colOff>
      <xdr:row>93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66E271AC-B028-45E6-97BD-EE566523480F}"/>
            </a:ext>
          </a:extLst>
        </xdr:cNvPr>
        <xdr:cNvSpPr txBox="1"/>
      </xdr:nvSpPr>
      <xdr:spPr>
        <a:xfrm>
          <a:off x="3560885" y="1617052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91</xdr:row>
      <xdr:rowOff>168519</xdr:rowOff>
    </xdr:from>
    <xdr:to>
      <xdr:col>19</xdr:col>
      <xdr:colOff>197826</xdr:colOff>
      <xdr:row>93</xdr:row>
      <xdr:rowOff>168518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4C2801B-761F-4A8D-B8D4-2C7BAF600025}"/>
            </a:ext>
          </a:extLst>
        </xdr:cNvPr>
        <xdr:cNvSpPr txBox="1"/>
      </xdr:nvSpPr>
      <xdr:spPr>
        <a:xfrm>
          <a:off x="3758711" y="16339038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96</xdr:row>
      <xdr:rowOff>0</xdr:rowOff>
    </xdr:from>
    <xdr:to>
      <xdr:col>19</xdr:col>
      <xdr:colOff>197826</xdr:colOff>
      <xdr:row>97</xdr:row>
      <xdr:rowOff>168518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2D6AE4E9-7987-4D98-B962-36C277699ECD}"/>
            </a:ext>
          </a:extLst>
        </xdr:cNvPr>
        <xdr:cNvSpPr txBox="1"/>
      </xdr:nvSpPr>
      <xdr:spPr>
        <a:xfrm>
          <a:off x="3758711" y="17013115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94</xdr:row>
      <xdr:rowOff>0</xdr:rowOff>
    </xdr:from>
    <xdr:to>
      <xdr:col>17</xdr:col>
      <xdr:colOff>197826</xdr:colOff>
      <xdr:row>96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69ABAF38-BB6B-4F8F-B577-42B6FA6FAD05}"/>
            </a:ext>
          </a:extLst>
        </xdr:cNvPr>
        <xdr:cNvSpPr txBox="1"/>
      </xdr:nvSpPr>
      <xdr:spPr>
        <a:xfrm>
          <a:off x="2769577" y="16676077"/>
          <a:ext cx="79130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92</xdr:row>
      <xdr:rowOff>1</xdr:rowOff>
    </xdr:from>
    <xdr:to>
      <xdr:col>13</xdr:col>
      <xdr:colOff>0</xdr:colOff>
      <xdr:row>94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E1B46E67-41BF-45AE-9096-58DEB62C8EC5}"/>
            </a:ext>
          </a:extLst>
        </xdr:cNvPr>
        <xdr:cNvSpPr txBox="1"/>
      </xdr:nvSpPr>
      <xdr:spPr>
        <a:xfrm>
          <a:off x="2373923" y="16339039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13</xdr:col>
      <xdr:colOff>0</xdr:colOff>
      <xdr:row>97</xdr:row>
      <xdr:rowOff>168518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A2FA83B4-473F-4385-A7F0-11BA9BB67816}"/>
            </a:ext>
          </a:extLst>
        </xdr:cNvPr>
        <xdr:cNvSpPr txBox="1"/>
      </xdr:nvSpPr>
      <xdr:spPr>
        <a:xfrm>
          <a:off x="2373923" y="17013115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14</xdr:col>
      <xdr:colOff>0</xdr:colOff>
      <xdr:row>96</xdr:row>
      <xdr:rowOff>168519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7D789C13-9126-4663-890B-96D61CE6E5E2}"/>
            </a:ext>
          </a:extLst>
        </xdr:cNvPr>
        <xdr:cNvSpPr txBox="1"/>
      </xdr:nvSpPr>
      <xdr:spPr>
        <a:xfrm>
          <a:off x="2571750" y="16844596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19</xdr:col>
      <xdr:colOff>0</xdr:colOff>
      <xdr:row>96</xdr:row>
      <xdr:rowOff>168519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594A9DEF-B146-4DCA-93CD-3CEC7D0342CF}"/>
            </a:ext>
          </a:extLst>
        </xdr:cNvPr>
        <xdr:cNvSpPr txBox="1"/>
      </xdr:nvSpPr>
      <xdr:spPr>
        <a:xfrm>
          <a:off x="3560885" y="16844596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94</xdr:row>
      <xdr:rowOff>0</xdr:rowOff>
    </xdr:from>
    <xdr:to>
      <xdr:col>19</xdr:col>
      <xdr:colOff>197826</xdr:colOff>
      <xdr:row>96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44428920-8A36-4D6E-9DF8-DBD05D947021}"/>
            </a:ext>
          </a:extLst>
        </xdr:cNvPr>
        <xdr:cNvSpPr txBox="1"/>
      </xdr:nvSpPr>
      <xdr:spPr>
        <a:xfrm>
          <a:off x="3758711" y="16676077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20</xdr:col>
      <xdr:colOff>1</xdr:colOff>
      <xdr:row>91</xdr:row>
      <xdr:rowOff>168519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98DCE6E-B5AA-41C7-81CD-05A02E41BB34}"/>
            </a:ext>
          </a:extLst>
        </xdr:cNvPr>
        <xdr:cNvSpPr txBox="1"/>
      </xdr:nvSpPr>
      <xdr:spPr>
        <a:xfrm>
          <a:off x="3758712" y="1600200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103</xdr:row>
      <xdr:rowOff>0</xdr:rowOff>
    </xdr:from>
    <xdr:to>
      <xdr:col>13</xdr:col>
      <xdr:colOff>0</xdr:colOff>
      <xdr:row>104</xdr:row>
      <xdr:rowOff>168519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FDB5ED9B-5D7F-4528-B3F6-883F8EDFB0CC}"/>
            </a:ext>
          </a:extLst>
        </xdr:cNvPr>
        <xdr:cNvSpPr txBox="1"/>
      </xdr:nvSpPr>
      <xdr:spPr>
        <a:xfrm>
          <a:off x="2373923" y="1819275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107</xdr:row>
      <xdr:rowOff>0</xdr:rowOff>
    </xdr:from>
    <xdr:to>
      <xdr:col>13</xdr:col>
      <xdr:colOff>0</xdr:colOff>
      <xdr:row>109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18D4AC04-E03F-4DB0-BE48-5AD2432BE399}"/>
            </a:ext>
          </a:extLst>
        </xdr:cNvPr>
        <xdr:cNvSpPr txBox="1"/>
      </xdr:nvSpPr>
      <xdr:spPr>
        <a:xfrm>
          <a:off x="2373923" y="18866827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106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30185920-45AA-400C-94AB-224BF04643FB}"/>
            </a:ext>
          </a:extLst>
        </xdr:cNvPr>
        <xdr:cNvSpPr txBox="1"/>
      </xdr:nvSpPr>
      <xdr:spPr>
        <a:xfrm>
          <a:off x="2571750" y="18698308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102</xdr:row>
      <xdr:rowOff>0</xdr:rowOff>
    </xdr:from>
    <xdr:to>
      <xdr:col>19</xdr:col>
      <xdr:colOff>0</xdr:colOff>
      <xdr:row>104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426D9D9A-302A-41E9-947B-E1DFD0B9F8F9}"/>
            </a:ext>
          </a:extLst>
        </xdr:cNvPr>
        <xdr:cNvSpPr txBox="1"/>
      </xdr:nvSpPr>
      <xdr:spPr>
        <a:xfrm>
          <a:off x="3560885" y="18024231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7326</xdr:colOff>
      <xdr:row>101</xdr:row>
      <xdr:rowOff>0</xdr:rowOff>
    </xdr:from>
    <xdr:to>
      <xdr:col>20</xdr:col>
      <xdr:colOff>7327</xdr:colOff>
      <xdr:row>103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C4BDFD02-82D7-4A47-8565-747C932F1DB1}"/>
            </a:ext>
          </a:extLst>
        </xdr:cNvPr>
        <xdr:cNvSpPr txBox="1"/>
      </xdr:nvSpPr>
      <xdr:spPr>
        <a:xfrm>
          <a:off x="3766038" y="17855712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105</xdr:row>
      <xdr:rowOff>1</xdr:rowOff>
    </xdr:from>
    <xdr:to>
      <xdr:col>19</xdr:col>
      <xdr:colOff>197826</xdr:colOff>
      <xdr:row>107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8BF09B68-4A45-482C-B0F6-ADFA7974D428}"/>
            </a:ext>
          </a:extLst>
        </xdr:cNvPr>
        <xdr:cNvSpPr txBox="1"/>
      </xdr:nvSpPr>
      <xdr:spPr>
        <a:xfrm>
          <a:off x="3758711" y="18529789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101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C4EFA309-F39F-4EF5-ABF9-F770D6460F25}"/>
            </a:ext>
          </a:extLst>
        </xdr:cNvPr>
        <xdr:cNvSpPr txBox="1"/>
      </xdr:nvSpPr>
      <xdr:spPr>
        <a:xfrm>
          <a:off x="2373923" y="17855712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102</xdr:row>
      <xdr:rowOff>0</xdr:rowOff>
    </xdr:from>
    <xdr:to>
      <xdr:col>14</xdr:col>
      <xdr:colOff>0</xdr:colOff>
      <xdr:row>104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CAF47DB4-69A6-429A-8314-88733E386752}"/>
            </a:ext>
          </a:extLst>
        </xdr:cNvPr>
        <xdr:cNvSpPr txBox="1"/>
      </xdr:nvSpPr>
      <xdr:spPr>
        <a:xfrm>
          <a:off x="2571750" y="18024231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103</xdr:row>
      <xdr:rowOff>0</xdr:rowOff>
    </xdr:from>
    <xdr:to>
      <xdr:col>19</xdr:col>
      <xdr:colOff>197826</xdr:colOff>
      <xdr:row>104</xdr:row>
      <xdr:rowOff>168519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FD78CBB1-46B2-4BE7-9462-4AE4ED788FFA}"/>
            </a:ext>
          </a:extLst>
        </xdr:cNvPr>
        <xdr:cNvSpPr txBox="1"/>
      </xdr:nvSpPr>
      <xdr:spPr>
        <a:xfrm>
          <a:off x="3758711" y="1819275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107</xdr:row>
      <xdr:rowOff>0</xdr:rowOff>
    </xdr:from>
    <xdr:to>
      <xdr:col>19</xdr:col>
      <xdr:colOff>197826</xdr:colOff>
      <xdr:row>109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B8D5FB7E-986E-4CE8-A29F-E51D24383C84}"/>
            </a:ext>
          </a:extLst>
        </xdr:cNvPr>
        <xdr:cNvSpPr txBox="1"/>
      </xdr:nvSpPr>
      <xdr:spPr>
        <a:xfrm>
          <a:off x="3758711" y="18866827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EB9BB40F-61AA-4786-82BF-6E45D7F4FC2D}"/>
            </a:ext>
          </a:extLst>
        </xdr:cNvPr>
        <xdr:cNvSpPr txBox="1"/>
      </xdr:nvSpPr>
      <xdr:spPr>
        <a:xfrm>
          <a:off x="3560885" y="18698308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105</xdr:row>
      <xdr:rowOff>1</xdr:rowOff>
    </xdr:from>
    <xdr:to>
      <xdr:col>13</xdr:col>
      <xdr:colOff>0</xdr:colOff>
      <xdr:row>107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E0803558-8831-49A0-AFCC-A97486340E08}"/>
            </a:ext>
          </a:extLst>
        </xdr:cNvPr>
        <xdr:cNvSpPr txBox="1"/>
      </xdr:nvSpPr>
      <xdr:spPr>
        <a:xfrm>
          <a:off x="2373923" y="18529789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105</xdr:row>
      <xdr:rowOff>7328</xdr:rowOff>
    </xdr:from>
    <xdr:to>
      <xdr:col>17</xdr:col>
      <xdr:colOff>197826</xdr:colOff>
      <xdr:row>107</xdr:row>
      <xdr:rowOff>7327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7C47A4E1-D72A-4CED-8687-EF4B7216D14B}"/>
            </a:ext>
          </a:extLst>
        </xdr:cNvPr>
        <xdr:cNvSpPr txBox="1"/>
      </xdr:nvSpPr>
      <xdr:spPr>
        <a:xfrm>
          <a:off x="2769577" y="18537116"/>
          <a:ext cx="79130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948BAE47-F40C-4F7B-94E2-50A810435596}"/>
            </a:ext>
          </a:extLst>
        </xdr:cNvPr>
        <xdr:cNvSpPr txBox="1"/>
      </xdr:nvSpPr>
      <xdr:spPr>
        <a:xfrm>
          <a:off x="2373923" y="20537365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14</xdr:col>
      <xdr:colOff>0</xdr:colOff>
      <xdr:row>117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A73C1E27-52CF-46E0-AE7E-894A521442A6}"/>
            </a:ext>
          </a:extLst>
        </xdr:cNvPr>
        <xdr:cNvSpPr txBox="1"/>
      </xdr:nvSpPr>
      <xdr:spPr>
        <a:xfrm>
          <a:off x="2571750" y="20346865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112</xdr:row>
      <xdr:rowOff>1</xdr:rowOff>
    </xdr:from>
    <xdr:to>
      <xdr:col>19</xdr:col>
      <xdr:colOff>0</xdr:colOff>
      <xdr:row>114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A0BB8BFB-03D8-4391-8332-9E8A932048C9}"/>
            </a:ext>
          </a:extLst>
        </xdr:cNvPr>
        <xdr:cNvSpPr txBox="1"/>
      </xdr:nvSpPr>
      <xdr:spPr>
        <a:xfrm>
          <a:off x="3560885" y="19709424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113</xdr:row>
      <xdr:rowOff>1</xdr:rowOff>
    </xdr:from>
    <xdr:to>
      <xdr:col>18</xdr:col>
      <xdr:colOff>0</xdr:colOff>
      <xdr:row>115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BEA4981E-9408-47F6-91B8-875269477405}"/>
            </a:ext>
          </a:extLst>
        </xdr:cNvPr>
        <xdr:cNvSpPr txBox="1"/>
      </xdr:nvSpPr>
      <xdr:spPr>
        <a:xfrm>
          <a:off x="3363058" y="19877943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113</xdr:row>
      <xdr:rowOff>1</xdr:rowOff>
    </xdr:from>
    <xdr:to>
      <xdr:col>15</xdr:col>
      <xdr:colOff>0</xdr:colOff>
      <xdr:row>115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3CBB0993-A849-40DA-AD5F-5A7A449F0C1A}"/>
            </a:ext>
          </a:extLst>
        </xdr:cNvPr>
        <xdr:cNvSpPr txBox="1"/>
      </xdr:nvSpPr>
      <xdr:spPr>
        <a:xfrm>
          <a:off x="2769577" y="19877943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118</xdr:row>
      <xdr:rowOff>1</xdr:rowOff>
    </xdr:from>
    <xdr:to>
      <xdr:col>14</xdr:col>
      <xdr:colOff>0</xdr:colOff>
      <xdr:row>120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FC82856C-034E-4105-A60F-A97CD5348126}"/>
            </a:ext>
          </a:extLst>
        </xdr:cNvPr>
        <xdr:cNvSpPr txBox="1"/>
      </xdr:nvSpPr>
      <xdr:spPr>
        <a:xfrm>
          <a:off x="2571750" y="20720539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116</xdr:row>
      <xdr:rowOff>0</xdr:rowOff>
    </xdr:from>
    <xdr:to>
      <xdr:col>20</xdr:col>
      <xdr:colOff>1</xdr:colOff>
      <xdr:row>117</xdr:row>
      <xdr:rowOff>168519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D17B9434-4B0E-4E76-8E50-634170A838DA}"/>
            </a:ext>
          </a:extLst>
        </xdr:cNvPr>
        <xdr:cNvSpPr txBox="1"/>
      </xdr:nvSpPr>
      <xdr:spPr>
        <a:xfrm>
          <a:off x="3758712" y="20383500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112</xdr:row>
      <xdr:rowOff>1</xdr:rowOff>
    </xdr:from>
    <xdr:to>
      <xdr:col>14</xdr:col>
      <xdr:colOff>0</xdr:colOff>
      <xdr:row>114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C748F8B4-F97C-40F5-8CE3-3E8EC69F3886}"/>
            </a:ext>
          </a:extLst>
        </xdr:cNvPr>
        <xdr:cNvSpPr txBox="1"/>
      </xdr:nvSpPr>
      <xdr:spPr>
        <a:xfrm>
          <a:off x="2571750" y="19709424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0</xdr:colOff>
      <xdr:row>116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E09D79CD-B5ED-40D5-BEFF-7BEFD85D363D}"/>
            </a:ext>
          </a:extLst>
        </xdr:cNvPr>
        <xdr:cNvSpPr txBox="1"/>
      </xdr:nvSpPr>
      <xdr:spPr>
        <a:xfrm>
          <a:off x="2373923" y="20046462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14</xdr:col>
      <xdr:colOff>0</xdr:colOff>
      <xdr:row>122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49A0FE9F-D09A-441B-8272-75D0811DE412}"/>
            </a:ext>
          </a:extLst>
        </xdr:cNvPr>
        <xdr:cNvSpPr txBox="1"/>
      </xdr:nvSpPr>
      <xdr:spPr>
        <a:xfrm>
          <a:off x="2571750" y="21057577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118</xdr:row>
      <xdr:rowOff>1</xdr:rowOff>
    </xdr:from>
    <xdr:to>
      <xdr:col>19</xdr:col>
      <xdr:colOff>197826</xdr:colOff>
      <xdr:row>120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BAB5069D-2E36-45ED-9C20-4FA48145DEC6}"/>
            </a:ext>
          </a:extLst>
        </xdr:cNvPr>
        <xdr:cNvSpPr txBox="1"/>
      </xdr:nvSpPr>
      <xdr:spPr>
        <a:xfrm>
          <a:off x="3758711" y="20720539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114</xdr:row>
      <xdr:rowOff>0</xdr:rowOff>
    </xdr:from>
    <xdr:to>
      <xdr:col>19</xdr:col>
      <xdr:colOff>0</xdr:colOff>
      <xdr:row>116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6867943A-2F2A-4E8C-8D54-D6F9AE66AF56}"/>
            </a:ext>
          </a:extLst>
        </xdr:cNvPr>
        <xdr:cNvSpPr txBox="1"/>
      </xdr:nvSpPr>
      <xdr:spPr>
        <a:xfrm>
          <a:off x="3560885" y="20046462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119</xdr:row>
      <xdr:rowOff>0</xdr:rowOff>
    </xdr:from>
    <xdr:to>
      <xdr:col>18</xdr:col>
      <xdr:colOff>0</xdr:colOff>
      <xdr:row>121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40ED1EDC-D5A3-405F-AB0B-EE45D3FE6ADA}"/>
            </a:ext>
          </a:extLst>
        </xdr:cNvPr>
        <xdr:cNvSpPr txBox="1"/>
      </xdr:nvSpPr>
      <xdr:spPr>
        <a:xfrm>
          <a:off x="3363058" y="20889058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</xdr:colOff>
      <xdr:row>117</xdr:row>
      <xdr:rowOff>0</xdr:rowOff>
    </xdr:from>
    <xdr:to>
      <xdr:col>18</xdr:col>
      <xdr:colOff>0</xdr:colOff>
      <xdr:row>118</xdr:row>
      <xdr:rowOff>168519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EECFFBF-7DF8-4B37-8C77-B3F1F4FA1D8F}"/>
            </a:ext>
          </a:extLst>
        </xdr:cNvPr>
        <xdr:cNvSpPr txBox="1"/>
      </xdr:nvSpPr>
      <xdr:spPr>
        <a:xfrm>
          <a:off x="2769578" y="20552019"/>
          <a:ext cx="79130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119</xdr:row>
      <xdr:rowOff>0</xdr:rowOff>
    </xdr:from>
    <xdr:to>
      <xdr:col>15</xdr:col>
      <xdr:colOff>0</xdr:colOff>
      <xdr:row>121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03BBA657-16FB-43DD-8067-144A6DCC3BC7}"/>
            </a:ext>
          </a:extLst>
        </xdr:cNvPr>
        <xdr:cNvSpPr txBox="1"/>
      </xdr:nvSpPr>
      <xdr:spPr>
        <a:xfrm>
          <a:off x="2769577" y="20889058"/>
          <a:ext cx="197827" cy="337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87</xdr:row>
      <xdr:rowOff>124558</xdr:rowOff>
    </xdr:from>
    <xdr:to>
      <xdr:col>19</xdr:col>
      <xdr:colOff>0</xdr:colOff>
      <xdr:row>91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="" xmlns:a16="http://schemas.microsoft.com/office/drawing/2014/main" id="{538C03FE-125E-41EE-B2D4-A591FDC1A104}"/>
            </a:ext>
          </a:extLst>
        </xdr:cNvPr>
        <xdr:cNvSpPr/>
      </xdr:nvSpPr>
      <xdr:spPr bwMode="auto">
        <a:xfrm>
          <a:off x="2571750" y="15599020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横山・大津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133</xdr:row>
      <xdr:rowOff>0</xdr:rowOff>
    </xdr:from>
    <xdr:to>
      <xdr:col>15</xdr:col>
      <xdr:colOff>0</xdr:colOff>
      <xdr:row>135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F4CCD75F-2EF0-41D2-A3D1-844E6BCC5928}"/>
            </a:ext>
          </a:extLst>
        </xdr:cNvPr>
        <xdr:cNvSpPr txBox="1"/>
      </xdr:nvSpPr>
      <xdr:spPr>
        <a:xfrm>
          <a:off x="2769577" y="2379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132</xdr:row>
      <xdr:rowOff>0</xdr:rowOff>
    </xdr:from>
    <xdr:to>
      <xdr:col>14</xdr:col>
      <xdr:colOff>0</xdr:colOff>
      <xdr:row>134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2969C557-F63F-465F-8266-16DB8C5B6817}"/>
            </a:ext>
          </a:extLst>
        </xdr:cNvPr>
        <xdr:cNvSpPr txBox="1"/>
      </xdr:nvSpPr>
      <xdr:spPr>
        <a:xfrm>
          <a:off x="2571750" y="23600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136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A3A7EE68-D2F7-4EA3-A222-C5E939E5C147}"/>
            </a:ext>
          </a:extLst>
        </xdr:cNvPr>
        <xdr:cNvSpPr txBox="1"/>
      </xdr:nvSpPr>
      <xdr:spPr>
        <a:xfrm>
          <a:off x="2373923" y="2436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144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D84C2E18-D2E9-40A9-82FA-D8B89CED60A5}"/>
            </a:ext>
          </a:extLst>
        </xdr:cNvPr>
        <xdr:cNvSpPr txBox="1"/>
      </xdr:nvSpPr>
      <xdr:spPr>
        <a:xfrm>
          <a:off x="2373923" y="25886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143</xdr:row>
      <xdr:rowOff>0</xdr:rowOff>
    </xdr:from>
    <xdr:to>
      <xdr:col>14</xdr:col>
      <xdr:colOff>0</xdr:colOff>
      <xdr:row>145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3DA09C54-F261-471A-B48C-19677190ACB9}"/>
            </a:ext>
          </a:extLst>
        </xdr:cNvPr>
        <xdr:cNvSpPr txBox="1"/>
      </xdr:nvSpPr>
      <xdr:spPr>
        <a:xfrm>
          <a:off x="2571750" y="25695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133</xdr:row>
      <xdr:rowOff>0</xdr:rowOff>
    </xdr:from>
    <xdr:to>
      <xdr:col>18</xdr:col>
      <xdr:colOff>0</xdr:colOff>
      <xdr:row>135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AF098CB2-5930-4718-AF4C-7E194BE6EEFD}"/>
            </a:ext>
          </a:extLst>
        </xdr:cNvPr>
        <xdr:cNvSpPr txBox="1"/>
      </xdr:nvSpPr>
      <xdr:spPr>
        <a:xfrm>
          <a:off x="3363058" y="2379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135</xdr:row>
      <xdr:rowOff>0</xdr:rowOff>
    </xdr:from>
    <xdr:to>
      <xdr:col>19</xdr:col>
      <xdr:colOff>0</xdr:colOff>
      <xdr:row>137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1EA7B1F9-D1D8-4771-90F6-2093F66EA8B0}"/>
            </a:ext>
          </a:extLst>
        </xdr:cNvPr>
        <xdr:cNvSpPr txBox="1"/>
      </xdr:nvSpPr>
      <xdr:spPr>
        <a:xfrm>
          <a:off x="3560885" y="2417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136</xdr:row>
      <xdr:rowOff>0</xdr:rowOff>
    </xdr:from>
    <xdr:to>
      <xdr:col>19</xdr:col>
      <xdr:colOff>197826</xdr:colOff>
      <xdr:row>138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BA1F5160-AC90-4F4C-A155-2122851C8181}"/>
            </a:ext>
          </a:extLst>
        </xdr:cNvPr>
        <xdr:cNvSpPr txBox="1"/>
      </xdr:nvSpPr>
      <xdr:spPr>
        <a:xfrm>
          <a:off x="3758711" y="2436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138</xdr:row>
      <xdr:rowOff>0</xdr:rowOff>
    </xdr:from>
    <xdr:to>
      <xdr:col>19</xdr:col>
      <xdr:colOff>197826</xdr:colOff>
      <xdr:row>140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E42FC8A1-9E75-42C1-9D2C-24B2494876E6}"/>
            </a:ext>
          </a:extLst>
        </xdr:cNvPr>
        <xdr:cNvSpPr txBox="1"/>
      </xdr:nvSpPr>
      <xdr:spPr>
        <a:xfrm>
          <a:off x="3758711" y="24743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139</xdr:row>
      <xdr:rowOff>0</xdr:rowOff>
    </xdr:from>
    <xdr:to>
      <xdr:col>19</xdr:col>
      <xdr:colOff>0</xdr:colOff>
      <xdr:row>141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9958F921-C3F5-489A-AEB1-0305A33E990A}"/>
            </a:ext>
          </a:extLst>
        </xdr:cNvPr>
        <xdr:cNvSpPr txBox="1"/>
      </xdr:nvSpPr>
      <xdr:spPr>
        <a:xfrm>
          <a:off x="3560885" y="24933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7327</xdr:colOff>
      <xdr:row>151</xdr:row>
      <xdr:rowOff>0</xdr:rowOff>
    </xdr:from>
    <xdr:to>
      <xdr:col>13</xdr:col>
      <xdr:colOff>7327</xdr:colOff>
      <xdr:row>153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CE41F133-420E-4223-BF55-2B76E26F229F}"/>
            </a:ext>
          </a:extLst>
        </xdr:cNvPr>
        <xdr:cNvSpPr txBox="1"/>
      </xdr:nvSpPr>
      <xdr:spPr>
        <a:xfrm>
          <a:off x="2381250" y="27219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155</xdr:row>
      <xdr:rowOff>0</xdr:rowOff>
    </xdr:from>
    <xdr:to>
      <xdr:col>13</xdr:col>
      <xdr:colOff>0</xdr:colOff>
      <xdr:row>157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EEBAAAB1-9D66-4769-93B3-37DF2E3A6C81}"/>
            </a:ext>
          </a:extLst>
        </xdr:cNvPr>
        <xdr:cNvSpPr txBox="1"/>
      </xdr:nvSpPr>
      <xdr:spPr>
        <a:xfrm>
          <a:off x="2373923" y="2798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159</xdr:row>
      <xdr:rowOff>0</xdr:rowOff>
    </xdr:from>
    <xdr:to>
      <xdr:col>13</xdr:col>
      <xdr:colOff>0</xdr:colOff>
      <xdr:row>161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82F4842-6451-4230-92CE-8603F92E3E1D}"/>
            </a:ext>
          </a:extLst>
        </xdr:cNvPr>
        <xdr:cNvSpPr txBox="1"/>
      </xdr:nvSpPr>
      <xdr:spPr>
        <a:xfrm>
          <a:off x="2373923" y="28743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156</xdr:row>
      <xdr:rowOff>0</xdr:rowOff>
    </xdr:from>
    <xdr:to>
      <xdr:col>14</xdr:col>
      <xdr:colOff>0</xdr:colOff>
      <xdr:row>158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C4395F50-D7CC-4BBF-A803-6E72682F1484}"/>
            </a:ext>
          </a:extLst>
        </xdr:cNvPr>
        <xdr:cNvSpPr txBox="1"/>
      </xdr:nvSpPr>
      <xdr:spPr>
        <a:xfrm>
          <a:off x="2571750" y="2817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150</xdr:row>
      <xdr:rowOff>0</xdr:rowOff>
    </xdr:from>
    <xdr:to>
      <xdr:col>15</xdr:col>
      <xdr:colOff>0</xdr:colOff>
      <xdr:row>152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EF93C571-706A-4798-B476-354E03DB5245}"/>
            </a:ext>
          </a:extLst>
        </xdr:cNvPr>
        <xdr:cNvSpPr txBox="1"/>
      </xdr:nvSpPr>
      <xdr:spPr>
        <a:xfrm>
          <a:off x="2769577" y="27029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158</xdr:row>
      <xdr:rowOff>0</xdr:rowOff>
    </xdr:from>
    <xdr:to>
      <xdr:col>18</xdr:col>
      <xdr:colOff>0</xdr:colOff>
      <xdr:row>160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97357AB1-EB20-4C95-835A-E63ED9A178B3}"/>
            </a:ext>
          </a:extLst>
        </xdr:cNvPr>
        <xdr:cNvSpPr txBox="1"/>
      </xdr:nvSpPr>
      <xdr:spPr>
        <a:xfrm>
          <a:off x="3363058" y="28553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149</xdr:row>
      <xdr:rowOff>0</xdr:rowOff>
    </xdr:from>
    <xdr:to>
      <xdr:col>19</xdr:col>
      <xdr:colOff>0</xdr:colOff>
      <xdr:row>151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DD5463F-2C6D-4796-90BF-5BA83A64D63D}"/>
            </a:ext>
          </a:extLst>
        </xdr:cNvPr>
        <xdr:cNvSpPr txBox="1"/>
      </xdr:nvSpPr>
      <xdr:spPr>
        <a:xfrm>
          <a:off x="3560885" y="26838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190500</xdr:colOff>
      <xdr:row>153</xdr:row>
      <xdr:rowOff>0</xdr:rowOff>
    </xdr:from>
    <xdr:to>
      <xdr:col>19</xdr:col>
      <xdr:colOff>190500</xdr:colOff>
      <xdr:row>155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7275E4EB-5CE2-42F9-A4E4-C91D2999DAE0}"/>
            </a:ext>
          </a:extLst>
        </xdr:cNvPr>
        <xdr:cNvSpPr txBox="1"/>
      </xdr:nvSpPr>
      <xdr:spPr>
        <a:xfrm>
          <a:off x="3751385" y="2760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155</xdr:row>
      <xdr:rowOff>0</xdr:rowOff>
    </xdr:from>
    <xdr:to>
      <xdr:col>19</xdr:col>
      <xdr:colOff>197826</xdr:colOff>
      <xdr:row>157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DCCF7844-E495-46ED-9357-8D5CD04B713D}"/>
            </a:ext>
          </a:extLst>
        </xdr:cNvPr>
        <xdr:cNvSpPr txBox="1"/>
      </xdr:nvSpPr>
      <xdr:spPr>
        <a:xfrm>
          <a:off x="3758711" y="2798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156</xdr:row>
      <xdr:rowOff>0</xdr:rowOff>
    </xdr:from>
    <xdr:to>
      <xdr:col>19</xdr:col>
      <xdr:colOff>0</xdr:colOff>
      <xdr:row>158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869B7F72-DAFF-448D-A623-B7C3B29AF717}"/>
            </a:ext>
          </a:extLst>
        </xdr:cNvPr>
        <xdr:cNvSpPr txBox="1"/>
      </xdr:nvSpPr>
      <xdr:spPr>
        <a:xfrm>
          <a:off x="3560885" y="2817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14</xdr:col>
      <xdr:colOff>0</xdr:colOff>
      <xdr:row>154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F46B0EB7-92F8-4472-9427-A87EB6861F36}"/>
            </a:ext>
          </a:extLst>
        </xdr:cNvPr>
        <xdr:cNvSpPr txBox="1"/>
      </xdr:nvSpPr>
      <xdr:spPr>
        <a:xfrm>
          <a:off x="2571750" y="27410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170</xdr:row>
      <xdr:rowOff>0</xdr:rowOff>
    </xdr:from>
    <xdr:to>
      <xdr:col>13</xdr:col>
      <xdr:colOff>0</xdr:colOff>
      <xdr:row>172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A347B4CA-53D9-48E0-8F58-4EADE7CCED8D}"/>
            </a:ext>
          </a:extLst>
        </xdr:cNvPr>
        <xdr:cNvSpPr txBox="1"/>
      </xdr:nvSpPr>
      <xdr:spPr>
        <a:xfrm>
          <a:off x="2373923" y="30839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169</xdr:row>
      <xdr:rowOff>0</xdr:rowOff>
    </xdr:from>
    <xdr:to>
      <xdr:col>14</xdr:col>
      <xdr:colOff>0</xdr:colOff>
      <xdr:row>171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CBF6D9D0-3426-4CB5-9E20-9DED4C628E58}"/>
            </a:ext>
          </a:extLst>
        </xdr:cNvPr>
        <xdr:cNvSpPr txBox="1"/>
      </xdr:nvSpPr>
      <xdr:spPr>
        <a:xfrm>
          <a:off x="2571750" y="30648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167</xdr:row>
      <xdr:rowOff>0</xdr:rowOff>
    </xdr:from>
    <xdr:to>
      <xdr:col>15</xdr:col>
      <xdr:colOff>0</xdr:colOff>
      <xdr:row>169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F8F9792A-211C-4B00-BD31-731F5EDF9D3A}"/>
            </a:ext>
          </a:extLst>
        </xdr:cNvPr>
        <xdr:cNvSpPr txBox="1"/>
      </xdr:nvSpPr>
      <xdr:spPr>
        <a:xfrm>
          <a:off x="2769577" y="30267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173</xdr:row>
      <xdr:rowOff>0</xdr:rowOff>
    </xdr:from>
    <xdr:to>
      <xdr:col>14</xdr:col>
      <xdr:colOff>0</xdr:colOff>
      <xdr:row>175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F008B2F8-9434-4AE8-8DF8-3F4C59F2E5D2}"/>
            </a:ext>
          </a:extLst>
        </xdr:cNvPr>
        <xdr:cNvSpPr txBox="1"/>
      </xdr:nvSpPr>
      <xdr:spPr>
        <a:xfrm>
          <a:off x="2571750" y="3141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174</xdr:row>
      <xdr:rowOff>0</xdr:rowOff>
    </xdr:from>
    <xdr:to>
      <xdr:col>13</xdr:col>
      <xdr:colOff>0</xdr:colOff>
      <xdr:row>176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AFCCE880-2E11-4D85-B6D3-91ABAF2521F9}"/>
            </a:ext>
          </a:extLst>
        </xdr:cNvPr>
        <xdr:cNvSpPr txBox="1"/>
      </xdr:nvSpPr>
      <xdr:spPr>
        <a:xfrm>
          <a:off x="2373923" y="31601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178</xdr:row>
      <xdr:rowOff>0</xdr:rowOff>
    </xdr:from>
    <xdr:to>
      <xdr:col>13</xdr:col>
      <xdr:colOff>0</xdr:colOff>
      <xdr:row>180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929DA483-3E5C-4FB6-B055-7BFE1FB2F165}"/>
            </a:ext>
          </a:extLst>
        </xdr:cNvPr>
        <xdr:cNvSpPr txBox="1"/>
      </xdr:nvSpPr>
      <xdr:spPr>
        <a:xfrm>
          <a:off x="2373923" y="32363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167</xdr:row>
      <xdr:rowOff>0</xdr:rowOff>
    </xdr:from>
    <xdr:to>
      <xdr:col>18</xdr:col>
      <xdr:colOff>0</xdr:colOff>
      <xdr:row>169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712DF897-C876-4E6D-8A1B-AE5F92DC1509}"/>
            </a:ext>
          </a:extLst>
        </xdr:cNvPr>
        <xdr:cNvSpPr txBox="1"/>
      </xdr:nvSpPr>
      <xdr:spPr>
        <a:xfrm>
          <a:off x="3363058" y="30267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169</xdr:row>
      <xdr:rowOff>0</xdr:rowOff>
    </xdr:from>
    <xdr:to>
      <xdr:col>19</xdr:col>
      <xdr:colOff>0</xdr:colOff>
      <xdr:row>171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56333E0-496E-4042-AB92-613D970CA2ED}"/>
            </a:ext>
          </a:extLst>
        </xdr:cNvPr>
        <xdr:cNvSpPr txBox="1"/>
      </xdr:nvSpPr>
      <xdr:spPr>
        <a:xfrm>
          <a:off x="3560885" y="30648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168</xdr:row>
      <xdr:rowOff>0</xdr:rowOff>
    </xdr:from>
    <xdr:to>
      <xdr:col>19</xdr:col>
      <xdr:colOff>197826</xdr:colOff>
      <xdr:row>170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D34DA8D4-0237-4DD7-AD36-28FA518DB8CE}"/>
            </a:ext>
          </a:extLst>
        </xdr:cNvPr>
        <xdr:cNvSpPr txBox="1"/>
      </xdr:nvSpPr>
      <xdr:spPr>
        <a:xfrm>
          <a:off x="3758711" y="30458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173</xdr:row>
      <xdr:rowOff>0</xdr:rowOff>
    </xdr:from>
    <xdr:to>
      <xdr:col>19</xdr:col>
      <xdr:colOff>0</xdr:colOff>
      <xdr:row>175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FCE72920-C207-4319-A218-E3F675343C49}"/>
            </a:ext>
          </a:extLst>
        </xdr:cNvPr>
        <xdr:cNvSpPr txBox="1"/>
      </xdr:nvSpPr>
      <xdr:spPr>
        <a:xfrm>
          <a:off x="3560885" y="3141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</xdr:colOff>
      <xdr:row>138</xdr:row>
      <xdr:rowOff>0</xdr:rowOff>
    </xdr:from>
    <xdr:to>
      <xdr:col>18</xdr:col>
      <xdr:colOff>0</xdr:colOff>
      <xdr:row>140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231624BC-7D7C-4712-87B0-B70E2C5DB3B8}"/>
            </a:ext>
          </a:extLst>
        </xdr:cNvPr>
        <xdr:cNvSpPr txBox="1"/>
      </xdr:nvSpPr>
      <xdr:spPr>
        <a:xfrm>
          <a:off x="2769578" y="24743019"/>
          <a:ext cx="79130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134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2245830-34DD-405C-983A-E1DCC8C1C51D}"/>
            </a:ext>
          </a:extLst>
        </xdr:cNvPr>
        <xdr:cNvSpPr txBox="1"/>
      </xdr:nvSpPr>
      <xdr:spPr>
        <a:xfrm>
          <a:off x="2373923" y="23981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13</xdr:col>
      <xdr:colOff>0</xdr:colOff>
      <xdr:row>142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AC07CE92-96D7-4B30-B1C4-E212772C3600}"/>
            </a:ext>
          </a:extLst>
        </xdr:cNvPr>
        <xdr:cNvSpPr txBox="1"/>
      </xdr:nvSpPr>
      <xdr:spPr>
        <a:xfrm>
          <a:off x="2373923" y="25124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138</xdr:row>
      <xdr:rowOff>0</xdr:rowOff>
    </xdr:from>
    <xdr:to>
      <xdr:col>13</xdr:col>
      <xdr:colOff>0</xdr:colOff>
      <xdr:row>140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875C3149-98C3-4E29-8CD8-35471EC6B053}"/>
            </a:ext>
          </a:extLst>
        </xdr:cNvPr>
        <xdr:cNvSpPr txBox="1"/>
      </xdr:nvSpPr>
      <xdr:spPr>
        <a:xfrm>
          <a:off x="2373923" y="24743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132</xdr:row>
      <xdr:rowOff>0</xdr:rowOff>
    </xdr:from>
    <xdr:to>
      <xdr:col>19</xdr:col>
      <xdr:colOff>0</xdr:colOff>
      <xdr:row>134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85092094-FB00-4B02-BC65-D0F92D3BE70F}"/>
            </a:ext>
          </a:extLst>
        </xdr:cNvPr>
        <xdr:cNvSpPr txBox="1"/>
      </xdr:nvSpPr>
      <xdr:spPr>
        <a:xfrm>
          <a:off x="3560885" y="23600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142</xdr:row>
      <xdr:rowOff>0</xdr:rowOff>
    </xdr:from>
    <xdr:to>
      <xdr:col>19</xdr:col>
      <xdr:colOff>0</xdr:colOff>
      <xdr:row>144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E92AED1B-6F33-4D50-AA74-90B63BF65ED6}"/>
            </a:ext>
          </a:extLst>
        </xdr:cNvPr>
        <xdr:cNvSpPr txBox="1"/>
      </xdr:nvSpPr>
      <xdr:spPr>
        <a:xfrm>
          <a:off x="3560885" y="25505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141</xdr:row>
      <xdr:rowOff>0</xdr:rowOff>
    </xdr:from>
    <xdr:to>
      <xdr:col>15</xdr:col>
      <xdr:colOff>0</xdr:colOff>
      <xdr:row>143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DD74D84D-D268-452A-A37D-11D58F6E8424}"/>
            </a:ext>
          </a:extLst>
        </xdr:cNvPr>
        <xdr:cNvSpPr txBox="1"/>
      </xdr:nvSpPr>
      <xdr:spPr>
        <a:xfrm>
          <a:off x="2769577" y="25314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142</xdr:row>
      <xdr:rowOff>0</xdr:rowOff>
    </xdr:from>
    <xdr:to>
      <xdr:col>13</xdr:col>
      <xdr:colOff>0</xdr:colOff>
      <xdr:row>144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C5EB8E89-2196-4038-9964-DA18E1C12C11}"/>
            </a:ext>
          </a:extLst>
        </xdr:cNvPr>
        <xdr:cNvSpPr txBox="1"/>
      </xdr:nvSpPr>
      <xdr:spPr>
        <a:xfrm>
          <a:off x="2373923" y="25505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139</xdr:row>
      <xdr:rowOff>0</xdr:rowOff>
    </xdr:from>
    <xdr:to>
      <xdr:col>14</xdr:col>
      <xdr:colOff>0</xdr:colOff>
      <xdr:row>141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FA01B566-6826-44F0-9CF6-14E8CE85418C}"/>
            </a:ext>
          </a:extLst>
        </xdr:cNvPr>
        <xdr:cNvSpPr txBox="1"/>
      </xdr:nvSpPr>
      <xdr:spPr>
        <a:xfrm>
          <a:off x="2571750" y="24933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135</xdr:row>
      <xdr:rowOff>0</xdr:rowOff>
    </xdr:from>
    <xdr:to>
      <xdr:col>14</xdr:col>
      <xdr:colOff>0</xdr:colOff>
      <xdr:row>137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8341F7B3-E6DC-4593-ACB9-D8DED9F2AD1D}"/>
            </a:ext>
          </a:extLst>
        </xdr:cNvPr>
        <xdr:cNvSpPr txBox="1"/>
      </xdr:nvSpPr>
      <xdr:spPr>
        <a:xfrm>
          <a:off x="2571750" y="2417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141</xdr:row>
      <xdr:rowOff>0</xdr:rowOff>
    </xdr:from>
    <xdr:to>
      <xdr:col>18</xdr:col>
      <xdr:colOff>0</xdr:colOff>
      <xdr:row>143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ED40E706-7B1E-4756-933C-C3F1C261E905}"/>
            </a:ext>
          </a:extLst>
        </xdr:cNvPr>
        <xdr:cNvSpPr txBox="1"/>
      </xdr:nvSpPr>
      <xdr:spPr>
        <a:xfrm>
          <a:off x="3363058" y="25314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140</xdr:row>
      <xdr:rowOff>0</xdr:rowOff>
    </xdr:from>
    <xdr:to>
      <xdr:col>19</xdr:col>
      <xdr:colOff>197826</xdr:colOff>
      <xdr:row>142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C92D2266-595C-4DC7-9DA1-61CD4A1D3902}"/>
            </a:ext>
          </a:extLst>
        </xdr:cNvPr>
        <xdr:cNvSpPr txBox="1"/>
      </xdr:nvSpPr>
      <xdr:spPr>
        <a:xfrm>
          <a:off x="3758711" y="25124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134</xdr:row>
      <xdr:rowOff>0</xdr:rowOff>
    </xdr:from>
    <xdr:to>
      <xdr:col>20</xdr:col>
      <xdr:colOff>1</xdr:colOff>
      <xdr:row>136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881ED964-36B3-44CF-92ED-56FD69E45D42}"/>
            </a:ext>
          </a:extLst>
        </xdr:cNvPr>
        <xdr:cNvSpPr txBox="1"/>
      </xdr:nvSpPr>
      <xdr:spPr>
        <a:xfrm>
          <a:off x="3758712" y="23981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149</xdr:row>
      <xdr:rowOff>0</xdr:rowOff>
    </xdr:from>
    <xdr:to>
      <xdr:col>14</xdr:col>
      <xdr:colOff>0</xdr:colOff>
      <xdr:row>151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BCAB4129-4391-462F-B95B-8C0214DB4AA1}"/>
            </a:ext>
          </a:extLst>
        </xdr:cNvPr>
        <xdr:cNvSpPr txBox="1"/>
      </xdr:nvSpPr>
      <xdr:spPr>
        <a:xfrm>
          <a:off x="2571750" y="26838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151</xdr:row>
      <xdr:rowOff>0</xdr:rowOff>
    </xdr:from>
    <xdr:to>
      <xdr:col>19</xdr:col>
      <xdr:colOff>197826</xdr:colOff>
      <xdr:row>153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F6264DFB-F7AA-401C-B5FF-2D0ECA3711BE}"/>
            </a:ext>
          </a:extLst>
        </xdr:cNvPr>
        <xdr:cNvSpPr txBox="1"/>
      </xdr:nvSpPr>
      <xdr:spPr>
        <a:xfrm>
          <a:off x="3758711" y="27219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152</xdr:row>
      <xdr:rowOff>0</xdr:rowOff>
    </xdr:from>
    <xdr:to>
      <xdr:col>19</xdr:col>
      <xdr:colOff>0</xdr:colOff>
      <xdr:row>154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ACCEE630-7D9B-453F-8230-A3C9FA3B43CA}"/>
            </a:ext>
          </a:extLst>
        </xdr:cNvPr>
        <xdr:cNvSpPr txBox="1"/>
      </xdr:nvSpPr>
      <xdr:spPr>
        <a:xfrm>
          <a:off x="3560885" y="27410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159</xdr:row>
      <xdr:rowOff>0</xdr:rowOff>
    </xdr:from>
    <xdr:to>
      <xdr:col>19</xdr:col>
      <xdr:colOff>0</xdr:colOff>
      <xdr:row>161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FBC6E4AC-86BC-437F-896E-E756E75F9DE0}"/>
            </a:ext>
          </a:extLst>
        </xdr:cNvPr>
        <xdr:cNvSpPr txBox="1"/>
      </xdr:nvSpPr>
      <xdr:spPr>
        <a:xfrm>
          <a:off x="3560885" y="28743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158</xdr:row>
      <xdr:rowOff>0</xdr:rowOff>
    </xdr:from>
    <xdr:to>
      <xdr:col>15</xdr:col>
      <xdr:colOff>0</xdr:colOff>
      <xdr:row>160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E2D95C61-8473-4BF3-B32B-EAC7BF01130A}"/>
            </a:ext>
          </a:extLst>
        </xdr:cNvPr>
        <xdr:cNvSpPr txBox="1"/>
      </xdr:nvSpPr>
      <xdr:spPr>
        <a:xfrm>
          <a:off x="2769577" y="28553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157</xdr:row>
      <xdr:rowOff>0</xdr:rowOff>
    </xdr:from>
    <xdr:to>
      <xdr:col>13</xdr:col>
      <xdr:colOff>0</xdr:colOff>
      <xdr:row>159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52F374B6-E941-4EEA-8343-575531962955}"/>
            </a:ext>
          </a:extLst>
        </xdr:cNvPr>
        <xdr:cNvSpPr txBox="1"/>
      </xdr:nvSpPr>
      <xdr:spPr>
        <a:xfrm>
          <a:off x="2373923" y="28362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153</xdr:row>
      <xdr:rowOff>0</xdr:rowOff>
    </xdr:from>
    <xdr:to>
      <xdr:col>13</xdr:col>
      <xdr:colOff>0</xdr:colOff>
      <xdr:row>155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="" xmlns:a16="http://schemas.microsoft.com/office/drawing/2014/main" id="{304A06E6-C462-45BF-8BA7-1872FA1F5581}"/>
            </a:ext>
          </a:extLst>
        </xdr:cNvPr>
        <xdr:cNvSpPr txBox="1"/>
      </xdr:nvSpPr>
      <xdr:spPr>
        <a:xfrm>
          <a:off x="2373923" y="27600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160</xdr:row>
      <xdr:rowOff>0</xdr:rowOff>
    </xdr:from>
    <xdr:to>
      <xdr:col>14</xdr:col>
      <xdr:colOff>0</xdr:colOff>
      <xdr:row>162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330C8574-2BA7-4624-A365-93F916FF723F}"/>
            </a:ext>
          </a:extLst>
        </xdr:cNvPr>
        <xdr:cNvSpPr txBox="1"/>
      </xdr:nvSpPr>
      <xdr:spPr>
        <a:xfrm>
          <a:off x="2571750" y="28934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161</xdr:row>
      <xdr:rowOff>0</xdr:rowOff>
    </xdr:from>
    <xdr:to>
      <xdr:col>13</xdr:col>
      <xdr:colOff>0</xdr:colOff>
      <xdr:row>163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C28E78E7-9648-49B0-BC56-057E635888E1}"/>
            </a:ext>
          </a:extLst>
        </xdr:cNvPr>
        <xdr:cNvSpPr txBox="1"/>
      </xdr:nvSpPr>
      <xdr:spPr>
        <a:xfrm>
          <a:off x="2373923" y="29124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157</xdr:row>
      <xdr:rowOff>0</xdr:rowOff>
    </xdr:from>
    <xdr:to>
      <xdr:col>20</xdr:col>
      <xdr:colOff>1</xdr:colOff>
      <xdr:row>159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94F36B04-B35F-4689-BF20-5C9A3A9759D9}"/>
            </a:ext>
          </a:extLst>
        </xdr:cNvPr>
        <xdr:cNvSpPr txBox="1"/>
      </xdr:nvSpPr>
      <xdr:spPr>
        <a:xfrm>
          <a:off x="3758712" y="28362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</xdr:colOff>
      <xdr:row>155</xdr:row>
      <xdr:rowOff>0</xdr:rowOff>
    </xdr:from>
    <xdr:to>
      <xdr:col>18</xdr:col>
      <xdr:colOff>0</xdr:colOff>
      <xdr:row>157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="" xmlns:a16="http://schemas.microsoft.com/office/drawing/2014/main" id="{75225767-750C-4A21-9B68-31EBECC0D8E8}"/>
            </a:ext>
          </a:extLst>
        </xdr:cNvPr>
        <xdr:cNvSpPr txBox="1"/>
      </xdr:nvSpPr>
      <xdr:spPr>
        <a:xfrm>
          <a:off x="2769578" y="27981519"/>
          <a:ext cx="79130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150</xdr:row>
      <xdr:rowOff>0</xdr:rowOff>
    </xdr:from>
    <xdr:to>
      <xdr:col>18</xdr:col>
      <xdr:colOff>0</xdr:colOff>
      <xdr:row>152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F02217C3-0C6D-4B66-B7E7-7BBA808B5841}"/>
            </a:ext>
          </a:extLst>
        </xdr:cNvPr>
        <xdr:cNvSpPr txBox="1"/>
      </xdr:nvSpPr>
      <xdr:spPr>
        <a:xfrm>
          <a:off x="3363058" y="27029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166</xdr:row>
      <xdr:rowOff>0</xdr:rowOff>
    </xdr:from>
    <xdr:to>
      <xdr:col>14</xdr:col>
      <xdr:colOff>0</xdr:colOff>
      <xdr:row>168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="" xmlns:a16="http://schemas.microsoft.com/office/drawing/2014/main" id="{D5437EA2-FB88-4CC1-B53F-C19BC5C6E274}"/>
            </a:ext>
          </a:extLst>
        </xdr:cNvPr>
        <xdr:cNvSpPr txBox="1"/>
      </xdr:nvSpPr>
      <xdr:spPr>
        <a:xfrm>
          <a:off x="2571750" y="30077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168</xdr:row>
      <xdr:rowOff>0</xdr:rowOff>
    </xdr:from>
    <xdr:to>
      <xdr:col>13</xdr:col>
      <xdr:colOff>0</xdr:colOff>
      <xdr:row>170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="" xmlns:a16="http://schemas.microsoft.com/office/drawing/2014/main" id="{1CBBC47F-F3AE-4E56-A00E-B73D7802F716}"/>
            </a:ext>
          </a:extLst>
        </xdr:cNvPr>
        <xdr:cNvSpPr txBox="1"/>
      </xdr:nvSpPr>
      <xdr:spPr>
        <a:xfrm>
          <a:off x="2373923" y="30458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172</xdr:row>
      <xdr:rowOff>0</xdr:rowOff>
    </xdr:from>
    <xdr:to>
      <xdr:col>13</xdr:col>
      <xdr:colOff>0</xdr:colOff>
      <xdr:row>174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="" xmlns:a16="http://schemas.microsoft.com/office/drawing/2014/main" id="{A93282AE-8F9C-4FC6-8A63-1432C44E9D56}"/>
            </a:ext>
          </a:extLst>
        </xdr:cNvPr>
        <xdr:cNvSpPr txBox="1"/>
      </xdr:nvSpPr>
      <xdr:spPr>
        <a:xfrm>
          <a:off x="2373923" y="31220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176</xdr:row>
      <xdr:rowOff>0</xdr:rowOff>
    </xdr:from>
    <xdr:to>
      <xdr:col>13</xdr:col>
      <xdr:colOff>0</xdr:colOff>
      <xdr:row>178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="" xmlns:a16="http://schemas.microsoft.com/office/drawing/2014/main" id="{99424118-D7FF-41B1-A4DA-8486CE958418}"/>
            </a:ext>
          </a:extLst>
        </xdr:cNvPr>
        <xdr:cNvSpPr txBox="1"/>
      </xdr:nvSpPr>
      <xdr:spPr>
        <a:xfrm>
          <a:off x="2373923" y="3198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177</xdr:row>
      <xdr:rowOff>0</xdr:rowOff>
    </xdr:from>
    <xdr:to>
      <xdr:col>14</xdr:col>
      <xdr:colOff>0</xdr:colOff>
      <xdr:row>179</xdr:row>
      <xdr:rowOff>0</xdr:rowOff>
    </xdr:to>
    <xdr:sp macro="" textlink="">
      <xdr:nvSpPr>
        <xdr:cNvPr id="63" name="テキスト ボックス 62">
          <a:extLst>
            <a:ext uri="{FF2B5EF4-FFF2-40B4-BE49-F238E27FC236}">
              <a16:creationId xmlns="" xmlns:a16="http://schemas.microsoft.com/office/drawing/2014/main" id="{A15ADD2F-1A52-4982-9214-18F57564998E}"/>
            </a:ext>
          </a:extLst>
        </xdr:cNvPr>
        <xdr:cNvSpPr txBox="1"/>
      </xdr:nvSpPr>
      <xdr:spPr>
        <a:xfrm>
          <a:off x="2571750" y="32172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166</xdr:row>
      <xdr:rowOff>0</xdr:rowOff>
    </xdr:from>
    <xdr:to>
      <xdr:col>19</xdr:col>
      <xdr:colOff>0</xdr:colOff>
      <xdr:row>168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F2F578AA-3F2F-41A4-A267-90DB78CEA9F9}"/>
            </a:ext>
          </a:extLst>
        </xdr:cNvPr>
        <xdr:cNvSpPr txBox="1"/>
      </xdr:nvSpPr>
      <xdr:spPr>
        <a:xfrm>
          <a:off x="3560885" y="30077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176</xdr:row>
      <xdr:rowOff>0</xdr:rowOff>
    </xdr:from>
    <xdr:to>
      <xdr:col>19</xdr:col>
      <xdr:colOff>0</xdr:colOff>
      <xdr:row>178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="" xmlns:a16="http://schemas.microsoft.com/office/drawing/2014/main" id="{9778C7E1-BF75-4D56-AB0B-CE747A8A5437}"/>
            </a:ext>
          </a:extLst>
        </xdr:cNvPr>
        <xdr:cNvSpPr txBox="1"/>
      </xdr:nvSpPr>
      <xdr:spPr>
        <a:xfrm>
          <a:off x="3560885" y="31982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0</xdr:colOff>
      <xdr:row>175</xdr:row>
      <xdr:rowOff>0</xdr:rowOff>
    </xdr:from>
    <xdr:to>
      <xdr:col>18</xdr:col>
      <xdr:colOff>0</xdr:colOff>
      <xdr:row>177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="" xmlns:a16="http://schemas.microsoft.com/office/drawing/2014/main" id="{06FFA884-20F0-4FD0-9FE7-05E4B24CD143}"/>
            </a:ext>
          </a:extLst>
        </xdr:cNvPr>
        <xdr:cNvSpPr txBox="1"/>
      </xdr:nvSpPr>
      <xdr:spPr>
        <a:xfrm>
          <a:off x="3363058" y="3179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172</xdr:row>
      <xdr:rowOff>0</xdr:rowOff>
    </xdr:from>
    <xdr:to>
      <xdr:col>17</xdr:col>
      <xdr:colOff>197826</xdr:colOff>
      <xdr:row>174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="" xmlns:a16="http://schemas.microsoft.com/office/drawing/2014/main" id="{C8F5D988-F5DE-422B-8D8F-AF00236395AF}"/>
            </a:ext>
          </a:extLst>
        </xdr:cNvPr>
        <xdr:cNvSpPr txBox="1"/>
      </xdr:nvSpPr>
      <xdr:spPr>
        <a:xfrm>
          <a:off x="2769577" y="31220019"/>
          <a:ext cx="79130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170</xdr:row>
      <xdr:rowOff>0</xdr:rowOff>
    </xdr:from>
    <xdr:to>
      <xdr:col>19</xdr:col>
      <xdr:colOff>197826</xdr:colOff>
      <xdr:row>172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="" xmlns:a16="http://schemas.microsoft.com/office/drawing/2014/main" id="{EA86074E-4876-4F28-963B-C560C2F088A9}"/>
            </a:ext>
          </a:extLst>
        </xdr:cNvPr>
        <xdr:cNvSpPr txBox="1"/>
      </xdr:nvSpPr>
      <xdr:spPr>
        <a:xfrm>
          <a:off x="3758711" y="308390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0</xdr:colOff>
      <xdr:row>174</xdr:row>
      <xdr:rowOff>1</xdr:rowOff>
    </xdr:from>
    <xdr:to>
      <xdr:col>30</xdr:col>
      <xdr:colOff>0</xdr:colOff>
      <xdr:row>176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3323D9FA-6C6C-4BBF-9A00-FAB25DC01122}"/>
            </a:ext>
          </a:extLst>
        </xdr:cNvPr>
        <xdr:cNvCxnSpPr/>
      </xdr:nvCxnSpPr>
      <xdr:spPr bwMode="auto">
        <a:xfrm flipV="1">
          <a:off x="4154365" y="31601020"/>
          <a:ext cx="1780443" cy="38099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0</xdr:colOff>
      <xdr:row>172</xdr:row>
      <xdr:rowOff>1</xdr:rowOff>
    </xdr:from>
    <xdr:to>
      <xdr:col>19</xdr:col>
      <xdr:colOff>197826</xdr:colOff>
      <xdr:row>174</xdr:row>
      <xdr:rowOff>1</xdr:rowOff>
    </xdr:to>
    <xdr:sp macro="" textlink="">
      <xdr:nvSpPr>
        <xdr:cNvPr id="71" name="テキスト ボックス 70">
          <a:extLst>
            <a:ext uri="{FF2B5EF4-FFF2-40B4-BE49-F238E27FC236}">
              <a16:creationId xmlns="" xmlns:a16="http://schemas.microsoft.com/office/drawing/2014/main" id="{57DC98A3-553E-43AD-AD43-9A8D39777047}"/>
            </a:ext>
          </a:extLst>
        </xdr:cNvPr>
        <xdr:cNvSpPr txBox="1"/>
      </xdr:nvSpPr>
      <xdr:spPr>
        <a:xfrm rot="10800000" flipV="1">
          <a:off x="3758712" y="31220020"/>
          <a:ext cx="197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174</xdr:row>
      <xdr:rowOff>0</xdr:rowOff>
    </xdr:from>
    <xdr:to>
      <xdr:col>19</xdr:col>
      <xdr:colOff>197826</xdr:colOff>
      <xdr:row>176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="" xmlns:a16="http://schemas.microsoft.com/office/drawing/2014/main" id="{BC1CAB8C-A0DD-4642-BB4E-FC91636D6FA7}"/>
            </a:ext>
          </a:extLst>
        </xdr:cNvPr>
        <xdr:cNvSpPr txBox="1"/>
      </xdr:nvSpPr>
      <xdr:spPr>
        <a:xfrm rot="10800000" flipV="1">
          <a:off x="3758712" y="31601019"/>
          <a:ext cx="197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175</xdr:row>
      <xdr:rowOff>0</xdr:rowOff>
    </xdr:from>
    <xdr:to>
      <xdr:col>15</xdr:col>
      <xdr:colOff>0</xdr:colOff>
      <xdr:row>177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="" xmlns:a16="http://schemas.microsoft.com/office/drawing/2014/main" id="{4BC1D9AD-AD51-4D8F-A40F-BB13B1741E08}"/>
            </a:ext>
          </a:extLst>
        </xdr:cNvPr>
        <xdr:cNvSpPr txBox="1"/>
      </xdr:nvSpPr>
      <xdr:spPr>
        <a:xfrm>
          <a:off x="2769577" y="31791519"/>
          <a:ext cx="197827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129</xdr:row>
      <xdr:rowOff>0</xdr:rowOff>
    </xdr:from>
    <xdr:to>
      <xdr:col>19</xdr:col>
      <xdr:colOff>0</xdr:colOff>
      <xdr:row>131</xdr:row>
      <xdr:rowOff>190499</xdr:rowOff>
    </xdr:to>
    <xdr:sp macro="" textlink="">
      <xdr:nvSpPr>
        <xdr:cNvPr id="74" name="四角形: 角を丸くする 73">
          <a:extLst>
            <a:ext uri="{FF2B5EF4-FFF2-40B4-BE49-F238E27FC236}">
              <a16:creationId xmlns="" xmlns:a16="http://schemas.microsoft.com/office/drawing/2014/main" id="{E9CF28A7-67A3-477F-9103-B730DFE389FC}"/>
            </a:ext>
          </a:extLst>
        </xdr:cNvPr>
        <xdr:cNvSpPr/>
      </xdr:nvSpPr>
      <xdr:spPr bwMode="auto">
        <a:xfrm>
          <a:off x="2571750" y="23028519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濱西・横山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ピンポン館</a:t>
          </a:r>
          <a:endParaRPr kumimoji="1" lang="ja-JP" altLang="en-US" sz="6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0</xdr:rowOff>
    </xdr:from>
    <xdr:to>
      <xdr:col>10</xdr:col>
      <xdr:colOff>0</xdr:colOff>
      <xdr:row>74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9E86E673-F583-4185-8219-5CC7655F7AD9}"/>
            </a:ext>
          </a:extLst>
        </xdr:cNvPr>
        <xdr:cNvCxnSpPr/>
      </xdr:nvCxnSpPr>
      <xdr:spPr bwMode="auto">
        <a:xfrm flipV="1">
          <a:off x="0" y="12877800"/>
          <a:ext cx="2000250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0</xdr:colOff>
      <xdr:row>108</xdr:row>
      <xdr:rowOff>0</xdr:rowOff>
    </xdr:from>
    <xdr:to>
      <xdr:col>11</xdr:col>
      <xdr:colOff>0</xdr:colOff>
      <xdr:row>110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89F38ED2-3BC1-4B85-B585-B1FC23FF3CCB}"/>
            </a:ext>
          </a:extLst>
        </xdr:cNvPr>
        <xdr:cNvCxnSpPr/>
      </xdr:nvCxnSpPr>
      <xdr:spPr bwMode="auto">
        <a:xfrm flipV="1">
          <a:off x="400050" y="19202400"/>
          <a:ext cx="1800225" cy="3429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63</xdr:row>
      <xdr:rowOff>0</xdr:rowOff>
    </xdr:from>
    <xdr:to>
      <xdr:col>10</xdr:col>
      <xdr:colOff>0</xdr:colOff>
      <xdr:row>65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E1B6FBC4-96F6-4790-A15D-B2F52044F2A4}"/>
            </a:ext>
          </a:extLst>
        </xdr:cNvPr>
        <xdr:cNvCxnSpPr/>
      </xdr:nvCxnSpPr>
      <xdr:spPr bwMode="auto">
        <a:xfrm flipV="1">
          <a:off x="0" y="11298115"/>
          <a:ext cx="1978269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110</xdr:row>
      <xdr:rowOff>0</xdr:rowOff>
    </xdr:from>
    <xdr:to>
      <xdr:col>29</xdr:col>
      <xdr:colOff>197826</xdr:colOff>
      <xdr:row>112</xdr:row>
      <xdr:rowOff>1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C2D18B0A-39DF-4AF2-830C-6C6B5DF280EE}"/>
            </a:ext>
          </a:extLst>
        </xdr:cNvPr>
        <xdr:cNvCxnSpPr/>
      </xdr:nvCxnSpPr>
      <xdr:spPr bwMode="auto">
        <a:xfrm flipV="1">
          <a:off x="4154365" y="19474962"/>
          <a:ext cx="1780442" cy="33703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0</xdr:colOff>
      <xdr:row>105</xdr:row>
      <xdr:rowOff>168519</xdr:rowOff>
    </xdr:from>
    <xdr:to>
      <xdr:col>13</xdr:col>
      <xdr:colOff>0</xdr:colOff>
      <xdr:row>108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883CCF92-5178-486C-8922-E740D5ED9284}"/>
            </a:ext>
          </a:extLst>
        </xdr:cNvPr>
        <xdr:cNvSpPr txBox="1"/>
      </xdr:nvSpPr>
      <xdr:spPr>
        <a:xfrm rot="10800000" flipV="1">
          <a:off x="2373923" y="18800884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197826</xdr:colOff>
      <xdr:row>108</xdr:row>
      <xdr:rowOff>0</xdr:rowOff>
    </xdr:from>
    <xdr:to>
      <xdr:col>12</xdr:col>
      <xdr:colOff>197826</xdr:colOff>
      <xdr:row>110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4FD8DAE1-924D-4902-BB4C-71A0457922B7}"/>
            </a:ext>
          </a:extLst>
        </xdr:cNvPr>
        <xdr:cNvSpPr txBox="1"/>
      </xdr:nvSpPr>
      <xdr:spPr>
        <a:xfrm rot="10800000" flipV="1">
          <a:off x="2373922" y="19137923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110</xdr:row>
      <xdr:rowOff>0</xdr:rowOff>
    </xdr:from>
    <xdr:to>
      <xdr:col>19</xdr:col>
      <xdr:colOff>197826</xdr:colOff>
      <xdr:row>112</xdr:row>
      <xdr:rowOff>1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AE24CC70-AA3A-4976-81CE-F12E60EB8602}"/>
            </a:ext>
          </a:extLst>
        </xdr:cNvPr>
        <xdr:cNvSpPr txBox="1"/>
      </xdr:nvSpPr>
      <xdr:spPr>
        <a:xfrm rot="10800000" flipV="1">
          <a:off x="3758711" y="19474962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111</xdr:row>
      <xdr:rowOff>168518</xdr:rowOff>
    </xdr:from>
    <xdr:to>
      <xdr:col>19</xdr:col>
      <xdr:colOff>190498</xdr:colOff>
      <xdr:row>113</xdr:row>
      <xdr:rowOff>168519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43F97822-0F23-443C-95C6-337101D6EE92}"/>
            </a:ext>
          </a:extLst>
        </xdr:cNvPr>
        <xdr:cNvSpPr txBox="1"/>
      </xdr:nvSpPr>
      <xdr:spPr>
        <a:xfrm rot="10800000" flipV="1">
          <a:off x="3758711" y="19811999"/>
          <a:ext cx="190499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84</xdr:row>
      <xdr:rowOff>0</xdr:rowOff>
    </xdr:from>
    <xdr:to>
      <xdr:col>13</xdr:col>
      <xdr:colOff>0</xdr:colOff>
      <xdr:row>86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B45B-8497-4256-9014-524BD57D568B}"/>
            </a:ext>
          </a:extLst>
        </xdr:cNvPr>
        <xdr:cNvSpPr txBox="1"/>
      </xdr:nvSpPr>
      <xdr:spPr>
        <a:xfrm>
          <a:off x="2416629" y="150767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88</xdr:row>
      <xdr:rowOff>174171</xdr:rowOff>
    </xdr:from>
    <xdr:to>
      <xdr:col>13</xdr:col>
      <xdr:colOff>201385</xdr:colOff>
      <xdr:row>91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5DECFDF4-CF1B-4DBA-B2D6-ECEB339515F6}"/>
            </a:ext>
          </a:extLst>
        </xdr:cNvPr>
        <xdr:cNvSpPr txBox="1"/>
      </xdr:nvSpPr>
      <xdr:spPr>
        <a:xfrm>
          <a:off x="2618014" y="15947571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4461A7AE-C073-41D8-82CF-8080D1FB757B}"/>
            </a:ext>
          </a:extLst>
        </xdr:cNvPr>
        <xdr:cNvSpPr txBox="1"/>
      </xdr:nvSpPr>
      <xdr:spPr>
        <a:xfrm>
          <a:off x="2416629" y="16121743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</xdr:colOff>
      <xdr:row>88</xdr:row>
      <xdr:rowOff>174171</xdr:rowOff>
    </xdr:from>
    <xdr:to>
      <xdr:col>19</xdr:col>
      <xdr:colOff>0</xdr:colOff>
      <xdr:row>91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FC23526F-77EE-42C9-9722-1DA2DD61B9E3}"/>
            </a:ext>
          </a:extLst>
        </xdr:cNvPr>
        <xdr:cNvSpPr txBox="1"/>
      </xdr:nvSpPr>
      <xdr:spPr>
        <a:xfrm>
          <a:off x="3624944" y="15947571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86</xdr:row>
      <xdr:rowOff>0</xdr:rowOff>
    </xdr:from>
    <xdr:to>
      <xdr:col>20</xdr:col>
      <xdr:colOff>0</xdr:colOff>
      <xdr:row>88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D8512B8E-8557-479B-8E19-2736FEF8B3E9}"/>
            </a:ext>
          </a:extLst>
        </xdr:cNvPr>
        <xdr:cNvSpPr txBox="1"/>
      </xdr:nvSpPr>
      <xdr:spPr>
        <a:xfrm>
          <a:off x="3826329" y="15425057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90</xdr:row>
      <xdr:rowOff>0</xdr:rowOff>
    </xdr:from>
    <xdr:to>
      <xdr:col>20</xdr:col>
      <xdr:colOff>0</xdr:colOff>
      <xdr:row>92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EBAC36CC-D0FA-4734-9D12-1BA3A304EBA9}"/>
            </a:ext>
          </a:extLst>
        </xdr:cNvPr>
        <xdr:cNvSpPr txBox="1"/>
      </xdr:nvSpPr>
      <xdr:spPr>
        <a:xfrm>
          <a:off x="3826329" y="16121743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88</xdr:row>
      <xdr:rowOff>0</xdr:rowOff>
    </xdr:from>
    <xdr:to>
      <xdr:col>18</xdr:col>
      <xdr:colOff>0</xdr:colOff>
      <xdr:row>90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8D2A1F-D197-4370-917C-EB38BA1E4353}"/>
            </a:ext>
          </a:extLst>
        </xdr:cNvPr>
        <xdr:cNvSpPr txBox="1"/>
      </xdr:nvSpPr>
      <xdr:spPr>
        <a:xfrm>
          <a:off x="2819400" y="15773400"/>
          <a:ext cx="805543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13</xdr:col>
      <xdr:colOff>0</xdr:colOff>
      <xdr:row>88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C19AE840-3715-4CF6-9883-2F5432C4EDE0}"/>
            </a:ext>
          </a:extLst>
        </xdr:cNvPr>
        <xdr:cNvSpPr txBox="1"/>
      </xdr:nvSpPr>
      <xdr:spPr>
        <a:xfrm>
          <a:off x="2416629" y="15425057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</xdr:colOff>
      <xdr:row>85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C2A43016-C72A-4EA7-BA45-B207E482D1B8}"/>
            </a:ext>
          </a:extLst>
        </xdr:cNvPr>
        <xdr:cNvSpPr txBox="1"/>
      </xdr:nvSpPr>
      <xdr:spPr>
        <a:xfrm>
          <a:off x="2618015" y="15250886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13</xdr:col>
      <xdr:colOff>0</xdr:colOff>
      <xdr:row>90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27ABBE40-9297-47A0-BB96-1CDE31C7DCEF}"/>
            </a:ext>
          </a:extLst>
        </xdr:cNvPr>
        <xdr:cNvSpPr txBox="1"/>
      </xdr:nvSpPr>
      <xdr:spPr>
        <a:xfrm>
          <a:off x="2416629" y="157734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85</xdr:row>
      <xdr:rowOff>0</xdr:rowOff>
    </xdr:from>
    <xdr:to>
      <xdr:col>18</xdr:col>
      <xdr:colOff>201385</xdr:colOff>
      <xdr:row>87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36B6210-5E1C-41AB-83B0-E8AF45DD9D55}"/>
            </a:ext>
          </a:extLst>
        </xdr:cNvPr>
        <xdr:cNvSpPr txBox="1"/>
      </xdr:nvSpPr>
      <xdr:spPr>
        <a:xfrm>
          <a:off x="3624943" y="15250886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5443</xdr:colOff>
      <xdr:row>84</xdr:row>
      <xdr:rowOff>0</xdr:rowOff>
    </xdr:from>
    <xdr:to>
      <xdr:col>20</xdr:col>
      <xdr:colOff>5443</xdr:colOff>
      <xdr:row>86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3EC7932C-ACE4-4F54-9425-26BBED468505}"/>
            </a:ext>
          </a:extLst>
        </xdr:cNvPr>
        <xdr:cNvSpPr txBox="1"/>
      </xdr:nvSpPr>
      <xdr:spPr>
        <a:xfrm>
          <a:off x="3831772" y="150767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88</xdr:row>
      <xdr:rowOff>0</xdr:rowOff>
    </xdr:from>
    <xdr:to>
      <xdr:col>20</xdr:col>
      <xdr:colOff>0</xdr:colOff>
      <xdr:row>90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35D508ED-AC3F-45E6-8E18-486DBF507E39}"/>
            </a:ext>
          </a:extLst>
        </xdr:cNvPr>
        <xdr:cNvSpPr txBox="1"/>
      </xdr:nvSpPr>
      <xdr:spPr>
        <a:xfrm>
          <a:off x="3826329" y="157734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95</xdr:row>
      <xdr:rowOff>0</xdr:rowOff>
    </xdr:from>
    <xdr:to>
      <xdr:col>13</xdr:col>
      <xdr:colOff>0</xdr:colOff>
      <xdr:row>97</xdr:row>
      <xdr:rowOff>1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AA232460-0478-4CAD-B8E8-F5B7B405876E}"/>
            </a:ext>
          </a:extLst>
        </xdr:cNvPr>
        <xdr:cNvSpPr txBox="1"/>
      </xdr:nvSpPr>
      <xdr:spPr>
        <a:xfrm>
          <a:off x="2416629" y="17008929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</xdr:colOff>
      <xdr:row>100</xdr:row>
      <xdr:rowOff>0</xdr:rowOff>
    </xdr:from>
    <xdr:to>
      <xdr:col>14</xdr:col>
      <xdr:colOff>0</xdr:colOff>
      <xdr:row>102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C2883195-610B-409A-9323-463D88C4C790}"/>
            </a:ext>
          </a:extLst>
        </xdr:cNvPr>
        <xdr:cNvSpPr txBox="1"/>
      </xdr:nvSpPr>
      <xdr:spPr>
        <a:xfrm>
          <a:off x="2618015" y="17879786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101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3845E2FE-AC91-4E6D-AD26-3E0D20A6BF29}"/>
            </a:ext>
          </a:extLst>
        </xdr:cNvPr>
        <xdr:cNvSpPr txBox="1"/>
      </xdr:nvSpPr>
      <xdr:spPr>
        <a:xfrm>
          <a:off x="2416629" y="18053957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</xdr:colOff>
      <xdr:row>96</xdr:row>
      <xdr:rowOff>0</xdr:rowOff>
    </xdr:from>
    <xdr:to>
      <xdr:col>19</xdr:col>
      <xdr:colOff>0</xdr:colOff>
      <xdr:row>98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582C7F8A-E1FF-4D6B-8523-C3D983FB4DE3}"/>
            </a:ext>
          </a:extLst>
        </xdr:cNvPr>
        <xdr:cNvSpPr txBox="1"/>
      </xdr:nvSpPr>
      <xdr:spPr>
        <a:xfrm>
          <a:off x="3624944" y="171831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94</xdr:row>
      <xdr:rowOff>174171</xdr:rowOff>
    </xdr:from>
    <xdr:to>
      <xdr:col>20</xdr:col>
      <xdr:colOff>0</xdr:colOff>
      <xdr:row>96</xdr:row>
      <xdr:rowOff>174171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52C7E18C-347B-4D57-B21C-853A1616FD31}"/>
            </a:ext>
          </a:extLst>
        </xdr:cNvPr>
        <xdr:cNvSpPr txBox="1"/>
      </xdr:nvSpPr>
      <xdr:spPr>
        <a:xfrm>
          <a:off x="3826329" y="17008928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101</xdr:row>
      <xdr:rowOff>0</xdr:rowOff>
    </xdr:from>
    <xdr:to>
      <xdr:col>20</xdr:col>
      <xdr:colOff>0</xdr:colOff>
      <xdr:row>103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C32341C2-C04F-4CC3-B09B-6AA0C2B81116}"/>
            </a:ext>
          </a:extLst>
        </xdr:cNvPr>
        <xdr:cNvSpPr txBox="1"/>
      </xdr:nvSpPr>
      <xdr:spPr>
        <a:xfrm>
          <a:off x="3826329" y="18053957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99</xdr:row>
      <xdr:rowOff>0</xdr:rowOff>
    </xdr:from>
    <xdr:to>
      <xdr:col>18</xdr:col>
      <xdr:colOff>0</xdr:colOff>
      <xdr:row>101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75AE8E1B-E0C6-4CB2-B006-CA8CA9A61084}"/>
            </a:ext>
          </a:extLst>
        </xdr:cNvPr>
        <xdr:cNvSpPr txBox="1"/>
      </xdr:nvSpPr>
      <xdr:spPr>
        <a:xfrm>
          <a:off x="2819400" y="17705614"/>
          <a:ext cx="805543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96</xdr:row>
      <xdr:rowOff>174171</xdr:rowOff>
    </xdr:from>
    <xdr:to>
      <xdr:col>13</xdr:col>
      <xdr:colOff>0</xdr:colOff>
      <xdr:row>99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711D6C0F-D08C-404E-8433-EBE5675A4DFD}"/>
            </a:ext>
          </a:extLst>
        </xdr:cNvPr>
        <xdr:cNvSpPr txBox="1"/>
      </xdr:nvSpPr>
      <xdr:spPr>
        <a:xfrm>
          <a:off x="2416629" y="17357271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96</xdr:row>
      <xdr:rowOff>0</xdr:rowOff>
    </xdr:from>
    <xdr:to>
      <xdr:col>13</xdr:col>
      <xdr:colOff>201385</xdr:colOff>
      <xdr:row>98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3978BE4-BED8-4469-921E-6D20F052D33A}"/>
            </a:ext>
          </a:extLst>
        </xdr:cNvPr>
        <xdr:cNvSpPr txBox="1"/>
      </xdr:nvSpPr>
      <xdr:spPr>
        <a:xfrm>
          <a:off x="2618014" y="171831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C9464E27-B486-467D-998D-566CFA9D1C67}"/>
            </a:ext>
          </a:extLst>
        </xdr:cNvPr>
        <xdr:cNvSpPr txBox="1"/>
      </xdr:nvSpPr>
      <xdr:spPr>
        <a:xfrm>
          <a:off x="2416629" y="177056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96</xdr:row>
      <xdr:rowOff>174171</xdr:rowOff>
    </xdr:from>
    <xdr:to>
      <xdr:col>20</xdr:col>
      <xdr:colOff>0</xdr:colOff>
      <xdr:row>99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9FB76AC6-8428-461F-8839-375424596E57}"/>
            </a:ext>
          </a:extLst>
        </xdr:cNvPr>
        <xdr:cNvSpPr txBox="1"/>
      </xdr:nvSpPr>
      <xdr:spPr>
        <a:xfrm>
          <a:off x="3826329" y="17357271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100</xdr:row>
      <xdr:rowOff>0</xdr:rowOff>
    </xdr:from>
    <xdr:to>
      <xdr:col>18</xdr:col>
      <xdr:colOff>201385</xdr:colOff>
      <xdr:row>102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D011B20-5B1B-4B4A-8FDB-05B763E6EB67}"/>
            </a:ext>
          </a:extLst>
        </xdr:cNvPr>
        <xdr:cNvSpPr txBox="1"/>
      </xdr:nvSpPr>
      <xdr:spPr>
        <a:xfrm>
          <a:off x="3624943" y="17879786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B1CD0227-C9E0-4466-99EF-09DA5EA34AFD}"/>
            </a:ext>
          </a:extLst>
        </xdr:cNvPr>
        <xdr:cNvSpPr txBox="1"/>
      </xdr:nvSpPr>
      <xdr:spPr>
        <a:xfrm>
          <a:off x="3826329" y="177056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111</xdr:row>
      <xdr:rowOff>0</xdr:rowOff>
    </xdr:from>
    <xdr:to>
      <xdr:col>13</xdr:col>
      <xdr:colOff>201385</xdr:colOff>
      <xdr:row>113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663475F9-74E5-4B4F-B496-AE757549A0A8}"/>
            </a:ext>
          </a:extLst>
        </xdr:cNvPr>
        <xdr:cNvSpPr txBox="1"/>
      </xdr:nvSpPr>
      <xdr:spPr>
        <a:xfrm>
          <a:off x="2618014" y="198120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111</xdr:row>
      <xdr:rowOff>174171</xdr:rowOff>
    </xdr:from>
    <xdr:to>
      <xdr:col>13</xdr:col>
      <xdr:colOff>0</xdr:colOff>
      <xdr:row>114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1DC473DC-22DA-449E-A7C2-1042FA414778}"/>
            </a:ext>
          </a:extLst>
        </xdr:cNvPr>
        <xdr:cNvSpPr txBox="1"/>
      </xdr:nvSpPr>
      <xdr:spPr>
        <a:xfrm>
          <a:off x="2416629" y="19986171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111</xdr:row>
      <xdr:rowOff>0</xdr:rowOff>
    </xdr:from>
    <xdr:to>
      <xdr:col>18</xdr:col>
      <xdr:colOff>201385</xdr:colOff>
      <xdr:row>113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CB2287C6-4C3D-4F08-B92A-5BAEBADE5785}"/>
            </a:ext>
          </a:extLst>
        </xdr:cNvPr>
        <xdr:cNvSpPr txBox="1"/>
      </xdr:nvSpPr>
      <xdr:spPr>
        <a:xfrm>
          <a:off x="3624943" y="19812000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108</xdr:row>
      <xdr:rowOff>0</xdr:rowOff>
    </xdr:from>
    <xdr:to>
      <xdr:col>20</xdr:col>
      <xdr:colOff>0</xdr:colOff>
      <xdr:row>110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FCD5D19E-CC80-4342-9568-6F107A1CBD9F}"/>
            </a:ext>
          </a:extLst>
        </xdr:cNvPr>
        <xdr:cNvSpPr txBox="1"/>
      </xdr:nvSpPr>
      <xdr:spPr>
        <a:xfrm>
          <a:off x="3826329" y="19289486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110</xdr:row>
      <xdr:rowOff>0</xdr:rowOff>
    </xdr:from>
    <xdr:to>
      <xdr:col>13</xdr:col>
      <xdr:colOff>0</xdr:colOff>
      <xdr:row>112</xdr:row>
      <xdr:rowOff>1</xdr:rowOff>
    </xdr:to>
    <xdr:sp macro="" textlink="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C59A9736-D8D1-4B72-A57D-B7B48253F178}"/>
            </a:ext>
          </a:extLst>
        </xdr:cNvPr>
        <xdr:cNvSpPr txBox="1"/>
      </xdr:nvSpPr>
      <xdr:spPr>
        <a:xfrm>
          <a:off x="2416629" y="19637829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</xdr:colOff>
      <xdr:row>107</xdr:row>
      <xdr:rowOff>0</xdr:rowOff>
    </xdr:from>
    <xdr:to>
      <xdr:col>14</xdr:col>
      <xdr:colOff>0</xdr:colOff>
      <xdr:row>109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29AD38F3-47E5-4E04-9505-177950A32DDD}"/>
            </a:ext>
          </a:extLst>
        </xdr:cNvPr>
        <xdr:cNvSpPr txBox="1"/>
      </xdr:nvSpPr>
      <xdr:spPr>
        <a:xfrm>
          <a:off x="2618015" y="191153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109</xdr:row>
      <xdr:rowOff>174171</xdr:rowOff>
    </xdr:from>
    <xdr:to>
      <xdr:col>18</xdr:col>
      <xdr:colOff>0</xdr:colOff>
      <xdr:row>111</xdr:row>
      <xdr:rowOff>174171</xdr:rowOff>
    </xdr:to>
    <xdr:sp macro="" textlink="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8427212F-53FA-430E-BEAA-614A0B4853C0}"/>
            </a:ext>
          </a:extLst>
        </xdr:cNvPr>
        <xdr:cNvSpPr txBox="1"/>
      </xdr:nvSpPr>
      <xdr:spPr>
        <a:xfrm>
          <a:off x="2819400" y="19637828"/>
          <a:ext cx="805543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106</xdr:row>
      <xdr:rowOff>0</xdr:rowOff>
    </xdr:from>
    <xdr:to>
      <xdr:col>20</xdr:col>
      <xdr:colOff>0</xdr:colOff>
      <xdr:row>108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83BE1E4B-A6D5-4153-8985-276BD45771C8}"/>
            </a:ext>
          </a:extLst>
        </xdr:cNvPr>
        <xdr:cNvSpPr txBox="1"/>
      </xdr:nvSpPr>
      <xdr:spPr>
        <a:xfrm>
          <a:off x="3826329" y="18941143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10887</xdr:colOff>
      <xdr:row>107</xdr:row>
      <xdr:rowOff>0</xdr:rowOff>
    </xdr:from>
    <xdr:to>
      <xdr:col>19</xdr:col>
      <xdr:colOff>10886</xdr:colOff>
      <xdr:row>109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7A75422A-FAE7-4AB9-80F1-5168A5C6B3EB}"/>
            </a:ext>
          </a:extLst>
        </xdr:cNvPr>
        <xdr:cNvSpPr txBox="1"/>
      </xdr:nvSpPr>
      <xdr:spPr>
        <a:xfrm>
          <a:off x="3635830" y="19115314"/>
          <a:ext cx="201385" cy="348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81</xdr:row>
      <xdr:rowOff>91967</xdr:rowOff>
    </xdr:from>
    <xdr:to>
      <xdr:col>19</xdr:col>
      <xdr:colOff>4549</xdr:colOff>
      <xdr:row>85</xdr:row>
      <xdr:rowOff>0</xdr:rowOff>
    </xdr:to>
    <xdr:sp macro="" textlink="">
      <xdr:nvSpPr>
        <xdr:cNvPr id="48" name="四角形: 角を丸くする 47">
          <a:extLst>
            <a:ext uri="{FF2B5EF4-FFF2-40B4-BE49-F238E27FC236}">
              <a16:creationId xmlns="" xmlns:a16="http://schemas.microsoft.com/office/drawing/2014/main" id="{F2B35D5B-1A21-4376-836F-9F539C5E4C27}"/>
            </a:ext>
          </a:extLst>
        </xdr:cNvPr>
        <xdr:cNvSpPr/>
      </xdr:nvSpPr>
      <xdr:spPr bwMode="auto">
        <a:xfrm>
          <a:off x="2561897" y="14668501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冨士川・樋本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（香川）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丸亀ＳＣ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EFB7BDF1-275D-494B-B487-A952F2A87C36}"/>
            </a:ext>
          </a:extLst>
        </xdr:cNvPr>
        <xdr:cNvCxnSpPr/>
      </xdr:nvCxnSpPr>
      <xdr:spPr bwMode="auto">
        <a:xfrm flipV="1">
          <a:off x="0" y="4476750"/>
          <a:ext cx="1978269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0</xdr:colOff>
      <xdr:row>89</xdr:row>
      <xdr:rowOff>0</xdr:rowOff>
    </xdr:from>
    <xdr:to>
      <xdr:col>30</xdr:col>
      <xdr:colOff>0</xdr:colOff>
      <xdr:row>91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B214DDB6-9657-4045-B2AD-7077FE91CEC4}"/>
            </a:ext>
          </a:extLst>
        </xdr:cNvPr>
        <xdr:cNvCxnSpPr/>
      </xdr:nvCxnSpPr>
      <xdr:spPr bwMode="auto">
        <a:xfrm flipV="1">
          <a:off x="4154365" y="15540404"/>
          <a:ext cx="1780443" cy="337038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45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95ADA183-CE56-4E83-B4BC-08407BC4706A}"/>
            </a:ext>
          </a:extLst>
        </xdr:cNvPr>
        <xdr:cNvCxnSpPr/>
      </xdr:nvCxnSpPr>
      <xdr:spPr bwMode="auto">
        <a:xfrm flipV="1">
          <a:off x="0" y="7641981"/>
          <a:ext cx="1978269" cy="3810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0</xdr:colOff>
      <xdr:row>92</xdr:row>
      <xdr:rowOff>1</xdr:rowOff>
    </xdr:from>
    <xdr:to>
      <xdr:col>11</xdr:col>
      <xdr:colOff>0</xdr:colOff>
      <xdr:row>94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D575685C-EE18-4682-8C3B-0C8107A4B83E}"/>
            </a:ext>
          </a:extLst>
        </xdr:cNvPr>
        <xdr:cNvCxnSpPr/>
      </xdr:nvCxnSpPr>
      <xdr:spPr bwMode="auto">
        <a:xfrm flipV="1">
          <a:off x="395654" y="16045963"/>
          <a:ext cx="1780442" cy="33703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0</xdr:colOff>
      <xdr:row>93</xdr:row>
      <xdr:rowOff>168518</xdr:rowOff>
    </xdr:from>
    <xdr:to>
      <xdr:col>13</xdr:col>
      <xdr:colOff>0</xdr:colOff>
      <xdr:row>95</xdr:row>
      <xdr:rowOff>168519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B7AFBFFC-87C7-43B9-8797-7D49E907838C}"/>
            </a:ext>
          </a:extLst>
        </xdr:cNvPr>
        <xdr:cNvSpPr txBox="1"/>
      </xdr:nvSpPr>
      <xdr:spPr>
        <a:xfrm rot="10800000" flipV="1">
          <a:off x="2373923" y="16382999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92</xdr:row>
      <xdr:rowOff>0</xdr:rowOff>
    </xdr:from>
    <xdr:to>
      <xdr:col>13</xdr:col>
      <xdr:colOff>0</xdr:colOff>
      <xdr:row>94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A81A5FAF-3E89-4DCF-BDB3-0CF7BD2C3776}"/>
            </a:ext>
          </a:extLst>
        </xdr:cNvPr>
        <xdr:cNvSpPr txBox="1"/>
      </xdr:nvSpPr>
      <xdr:spPr>
        <a:xfrm rot="10800000" flipV="1">
          <a:off x="2373923" y="16045962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91</xdr:row>
      <xdr:rowOff>0</xdr:rowOff>
    </xdr:from>
    <xdr:to>
      <xdr:col>19</xdr:col>
      <xdr:colOff>197826</xdr:colOff>
      <xdr:row>93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C38E3A2D-744E-4369-B581-93C64F9D247F}"/>
            </a:ext>
          </a:extLst>
        </xdr:cNvPr>
        <xdr:cNvSpPr txBox="1"/>
      </xdr:nvSpPr>
      <xdr:spPr>
        <a:xfrm rot="10800000" flipV="1">
          <a:off x="3758711" y="15877442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W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197826</xdr:colOff>
      <xdr:row>88</xdr:row>
      <xdr:rowOff>95249</xdr:rowOff>
    </xdr:from>
    <xdr:to>
      <xdr:col>19</xdr:col>
      <xdr:colOff>197826</xdr:colOff>
      <xdr:row>91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9C4EEC6D-3364-4CCD-84EC-33F01628DD16}"/>
            </a:ext>
          </a:extLst>
        </xdr:cNvPr>
        <xdr:cNvSpPr txBox="1"/>
      </xdr:nvSpPr>
      <xdr:spPr>
        <a:xfrm rot="10800000" flipV="1">
          <a:off x="3758711" y="15540403"/>
          <a:ext cx="197827" cy="337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Arial" panose="020B0604020202020204" pitchFamily="34" charset="0"/>
              <a:cs typeface="Arial" panose="020B0604020202020204" pitchFamily="34" charset="0"/>
            </a:rPr>
            <a:t>L</a:t>
          </a:r>
          <a:endParaRPr kumimoji="1" lang="ja-JP" alt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74</xdr:row>
      <xdr:rowOff>2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ACE7BD75-9F2C-4A67-95D2-D239E6FA2CCB}"/>
            </a:ext>
          </a:extLst>
        </xdr:cNvPr>
        <xdr:cNvSpPr txBox="1"/>
      </xdr:nvSpPr>
      <xdr:spPr>
        <a:xfrm>
          <a:off x="2373923" y="12778154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69</xdr:row>
      <xdr:rowOff>168518</xdr:rowOff>
    </xdr:from>
    <xdr:to>
      <xdr:col>14</xdr:col>
      <xdr:colOff>0</xdr:colOff>
      <xdr:row>72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5A5F8299-F014-4C4D-B7EE-714D9842FF3C}"/>
            </a:ext>
          </a:extLst>
        </xdr:cNvPr>
        <xdr:cNvSpPr txBox="1"/>
      </xdr:nvSpPr>
      <xdr:spPr>
        <a:xfrm>
          <a:off x="2571750" y="12441114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7327</xdr:colOff>
      <xdr:row>70</xdr:row>
      <xdr:rowOff>0</xdr:rowOff>
    </xdr:from>
    <xdr:to>
      <xdr:col>20</xdr:col>
      <xdr:colOff>7328</xdr:colOff>
      <xdr:row>72</xdr:row>
      <xdr:rowOff>1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3FD6C4C0-B509-44B5-8B52-6FC517BF2E94}"/>
            </a:ext>
          </a:extLst>
        </xdr:cNvPr>
        <xdr:cNvSpPr txBox="1"/>
      </xdr:nvSpPr>
      <xdr:spPr>
        <a:xfrm>
          <a:off x="3766039" y="1244111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73</xdr:row>
      <xdr:rowOff>168518</xdr:rowOff>
    </xdr:from>
    <xdr:to>
      <xdr:col>19</xdr:col>
      <xdr:colOff>0</xdr:colOff>
      <xdr:row>76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95BDC962-BA29-4471-9DE2-5CB2DC9B2DA4}"/>
            </a:ext>
          </a:extLst>
        </xdr:cNvPr>
        <xdr:cNvSpPr txBox="1"/>
      </xdr:nvSpPr>
      <xdr:spPr>
        <a:xfrm>
          <a:off x="3560885" y="13115191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73</xdr:row>
      <xdr:rowOff>0</xdr:rowOff>
    </xdr:from>
    <xdr:to>
      <xdr:col>18</xdr:col>
      <xdr:colOff>0</xdr:colOff>
      <xdr:row>75</xdr:row>
      <xdr:rowOff>1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BE716B17-9F1A-4AF8-B7CD-34B4BC1AF018}"/>
            </a:ext>
          </a:extLst>
        </xdr:cNvPr>
        <xdr:cNvSpPr txBox="1"/>
      </xdr:nvSpPr>
      <xdr:spPr>
        <a:xfrm>
          <a:off x="2769577" y="12946673"/>
          <a:ext cx="791308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73</xdr:row>
      <xdr:rowOff>168518</xdr:rowOff>
    </xdr:from>
    <xdr:to>
      <xdr:col>13</xdr:col>
      <xdr:colOff>0</xdr:colOff>
      <xdr:row>76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C1D21171-A699-4423-9363-AB889FCF76BC}"/>
            </a:ext>
          </a:extLst>
        </xdr:cNvPr>
        <xdr:cNvSpPr txBox="1"/>
      </xdr:nvSpPr>
      <xdr:spPr>
        <a:xfrm>
          <a:off x="2373923" y="13115191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14</xdr:col>
      <xdr:colOff>0</xdr:colOff>
      <xdr:row>75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ADAF0ABC-24FF-4D63-8074-9AB4EA365FE3}"/>
            </a:ext>
          </a:extLst>
        </xdr:cNvPr>
        <xdr:cNvSpPr txBox="1"/>
      </xdr:nvSpPr>
      <xdr:spPr>
        <a:xfrm>
          <a:off x="2571750" y="1294667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71</xdr:row>
      <xdr:rowOff>168517</xdr:rowOff>
    </xdr:from>
    <xdr:to>
      <xdr:col>20</xdr:col>
      <xdr:colOff>1</xdr:colOff>
      <xdr:row>74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8ABA012F-9F57-4630-9682-037880675BCA}"/>
            </a:ext>
          </a:extLst>
        </xdr:cNvPr>
        <xdr:cNvSpPr txBox="1"/>
      </xdr:nvSpPr>
      <xdr:spPr>
        <a:xfrm>
          <a:off x="3758712" y="12778152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70</xdr:row>
      <xdr:rowOff>168518</xdr:rowOff>
    </xdr:from>
    <xdr:to>
      <xdr:col>19</xdr:col>
      <xdr:colOff>0</xdr:colOff>
      <xdr:row>73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EBC094B0-63A1-498B-A837-6088D6033094}"/>
            </a:ext>
          </a:extLst>
        </xdr:cNvPr>
        <xdr:cNvSpPr txBox="1"/>
      </xdr:nvSpPr>
      <xdr:spPr>
        <a:xfrm>
          <a:off x="3560885" y="1260963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80</xdr:row>
      <xdr:rowOff>0</xdr:rowOff>
    </xdr:from>
    <xdr:to>
      <xdr:col>14</xdr:col>
      <xdr:colOff>0</xdr:colOff>
      <xdr:row>82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CFB89E31-81AD-4757-94B7-80C79F67ED8F}"/>
            </a:ext>
          </a:extLst>
        </xdr:cNvPr>
        <xdr:cNvSpPr txBox="1"/>
      </xdr:nvSpPr>
      <xdr:spPr>
        <a:xfrm>
          <a:off x="2571750" y="14075019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83</xdr:row>
      <xdr:rowOff>168518</xdr:rowOff>
    </xdr:from>
    <xdr:to>
      <xdr:col>13</xdr:col>
      <xdr:colOff>0</xdr:colOff>
      <xdr:row>86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F6E1544D-F0A8-401A-8FC9-9FAAF5B3D02B}"/>
            </a:ext>
          </a:extLst>
        </xdr:cNvPr>
        <xdr:cNvSpPr txBox="1"/>
      </xdr:nvSpPr>
      <xdr:spPr>
        <a:xfrm>
          <a:off x="2373923" y="14749095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83</xdr:row>
      <xdr:rowOff>168518</xdr:rowOff>
    </xdr:from>
    <xdr:to>
      <xdr:col>18</xdr:col>
      <xdr:colOff>190500</xdr:colOff>
      <xdr:row>86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15CA1E61-2ED3-488D-AF71-7D530C3C5D2F}"/>
            </a:ext>
          </a:extLst>
        </xdr:cNvPr>
        <xdr:cNvSpPr txBox="1"/>
      </xdr:nvSpPr>
      <xdr:spPr>
        <a:xfrm>
          <a:off x="3560885" y="14749095"/>
          <a:ext cx="190500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20</xdr:col>
      <xdr:colOff>1</xdr:colOff>
      <xdr:row>84</xdr:row>
      <xdr:rowOff>2</xdr:rowOff>
    </xdr:to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200D9CE5-2772-477E-B195-2CE4A3C2007E}"/>
            </a:ext>
          </a:extLst>
        </xdr:cNvPr>
        <xdr:cNvSpPr txBox="1"/>
      </xdr:nvSpPr>
      <xdr:spPr>
        <a:xfrm>
          <a:off x="3758712" y="1441205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83</xdr:row>
      <xdr:rowOff>0</xdr:rowOff>
    </xdr:from>
    <xdr:to>
      <xdr:col>18</xdr:col>
      <xdr:colOff>0</xdr:colOff>
      <xdr:row>85</xdr:row>
      <xdr:rowOff>2</xdr:rowOff>
    </xdr:to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749759D8-4213-455C-8642-0937C184586F}"/>
            </a:ext>
          </a:extLst>
        </xdr:cNvPr>
        <xdr:cNvSpPr txBox="1"/>
      </xdr:nvSpPr>
      <xdr:spPr>
        <a:xfrm>
          <a:off x="2769577" y="14580577"/>
          <a:ext cx="791308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197826</xdr:colOff>
      <xdr:row>81</xdr:row>
      <xdr:rowOff>168518</xdr:rowOff>
    </xdr:from>
    <xdr:to>
      <xdr:col>12</xdr:col>
      <xdr:colOff>197826</xdr:colOff>
      <xdr:row>84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15B4C13F-5BE4-4002-AAD7-25A32749B004}"/>
            </a:ext>
          </a:extLst>
        </xdr:cNvPr>
        <xdr:cNvSpPr txBox="1"/>
      </xdr:nvSpPr>
      <xdr:spPr>
        <a:xfrm>
          <a:off x="2373922" y="14412056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14</xdr:col>
      <xdr:colOff>0</xdr:colOff>
      <xdr:row>85</xdr:row>
      <xdr:rowOff>2</xdr:rowOff>
    </xdr:to>
    <xdr:sp macro="" textlink="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1BBE6DE-D535-48CD-BC5F-3C9ADA840991}"/>
            </a:ext>
          </a:extLst>
        </xdr:cNvPr>
        <xdr:cNvSpPr txBox="1"/>
      </xdr:nvSpPr>
      <xdr:spPr>
        <a:xfrm>
          <a:off x="2571750" y="14580577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79</xdr:row>
      <xdr:rowOff>168518</xdr:rowOff>
    </xdr:from>
    <xdr:to>
      <xdr:col>20</xdr:col>
      <xdr:colOff>1</xdr:colOff>
      <xdr:row>82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BB727EC-5529-4966-BA78-E0D3089CA8D7}"/>
            </a:ext>
          </a:extLst>
        </xdr:cNvPr>
        <xdr:cNvSpPr txBox="1"/>
      </xdr:nvSpPr>
      <xdr:spPr>
        <a:xfrm>
          <a:off x="3758712" y="1407501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80</xdr:row>
      <xdr:rowOff>168519</xdr:rowOff>
    </xdr:from>
    <xdr:to>
      <xdr:col>19</xdr:col>
      <xdr:colOff>0</xdr:colOff>
      <xdr:row>83</xdr:row>
      <xdr:rowOff>1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1820C1BB-FA2D-4D6A-A348-AB3539C382F3}"/>
            </a:ext>
          </a:extLst>
        </xdr:cNvPr>
        <xdr:cNvSpPr txBox="1"/>
      </xdr:nvSpPr>
      <xdr:spPr>
        <a:xfrm>
          <a:off x="3560885" y="1424353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89</xdr:row>
      <xdr:rowOff>168518</xdr:rowOff>
    </xdr:from>
    <xdr:to>
      <xdr:col>14</xdr:col>
      <xdr:colOff>0</xdr:colOff>
      <xdr:row>92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F79954D6-C8E8-4F35-9C28-713C52A23A0A}"/>
            </a:ext>
          </a:extLst>
        </xdr:cNvPr>
        <xdr:cNvSpPr txBox="1"/>
      </xdr:nvSpPr>
      <xdr:spPr>
        <a:xfrm>
          <a:off x="2571750" y="15708922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94</xdr:row>
      <xdr:rowOff>0</xdr:rowOff>
    </xdr:from>
    <xdr:to>
      <xdr:col>19</xdr:col>
      <xdr:colOff>0</xdr:colOff>
      <xdr:row>96</xdr:row>
      <xdr:rowOff>2</xdr:rowOff>
    </xdr:to>
    <xdr:sp macro="" textlink="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EC4AFC2D-F314-4F38-962C-679E31FA660E}"/>
            </a:ext>
          </a:extLst>
        </xdr:cNvPr>
        <xdr:cNvSpPr txBox="1"/>
      </xdr:nvSpPr>
      <xdr:spPr>
        <a:xfrm>
          <a:off x="3560885" y="16383000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0</xdr:colOff>
      <xdr:row>94</xdr:row>
      <xdr:rowOff>168518</xdr:rowOff>
    </xdr:from>
    <xdr:to>
      <xdr:col>20</xdr:col>
      <xdr:colOff>1</xdr:colOff>
      <xdr:row>97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80BC040F-C59F-4F19-9EC8-BE718EF240E2}"/>
            </a:ext>
          </a:extLst>
        </xdr:cNvPr>
        <xdr:cNvSpPr txBox="1"/>
      </xdr:nvSpPr>
      <xdr:spPr>
        <a:xfrm>
          <a:off x="3758712" y="16551518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92</xdr:row>
      <xdr:rowOff>168517</xdr:rowOff>
    </xdr:from>
    <xdr:to>
      <xdr:col>14</xdr:col>
      <xdr:colOff>0</xdr:colOff>
      <xdr:row>95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4D5EAD71-4C4B-47BD-824E-2131915BE187}"/>
            </a:ext>
          </a:extLst>
        </xdr:cNvPr>
        <xdr:cNvSpPr txBox="1"/>
      </xdr:nvSpPr>
      <xdr:spPr>
        <a:xfrm>
          <a:off x="2571750" y="16214479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90</xdr:row>
      <xdr:rowOff>0</xdr:rowOff>
    </xdr:from>
    <xdr:to>
      <xdr:col>19</xdr:col>
      <xdr:colOff>0</xdr:colOff>
      <xdr:row>92</xdr:row>
      <xdr:rowOff>1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AF18DBA1-4238-4D8C-B8F9-76C18CFB06EE}"/>
            </a:ext>
          </a:extLst>
        </xdr:cNvPr>
        <xdr:cNvSpPr txBox="1"/>
      </xdr:nvSpPr>
      <xdr:spPr>
        <a:xfrm>
          <a:off x="3560885" y="15708923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92</xdr:row>
      <xdr:rowOff>168517</xdr:rowOff>
    </xdr:from>
    <xdr:to>
      <xdr:col>18</xdr:col>
      <xdr:colOff>0</xdr:colOff>
      <xdr:row>95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CDAB4DCE-19A8-4D48-B6DD-D4FF5A491A56}"/>
            </a:ext>
          </a:extLst>
        </xdr:cNvPr>
        <xdr:cNvSpPr txBox="1"/>
      </xdr:nvSpPr>
      <xdr:spPr>
        <a:xfrm>
          <a:off x="2769577" y="16214479"/>
          <a:ext cx="791308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</xdr:colOff>
      <xdr:row>66</xdr:row>
      <xdr:rowOff>36635</xdr:rowOff>
    </xdr:from>
    <xdr:to>
      <xdr:col>19</xdr:col>
      <xdr:colOff>1</xdr:colOff>
      <xdr:row>70</xdr:row>
      <xdr:rowOff>0</xdr:rowOff>
    </xdr:to>
    <xdr:sp macro="" textlink="">
      <xdr:nvSpPr>
        <xdr:cNvPr id="39" name="四角形: 角を丸くする 38">
          <a:extLst>
            <a:ext uri="{FF2B5EF4-FFF2-40B4-BE49-F238E27FC236}">
              <a16:creationId xmlns="" xmlns:a16="http://schemas.microsoft.com/office/drawing/2014/main" id="{14C8EEF8-D846-49EB-9176-3456E802D502}"/>
            </a:ext>
          </a:extLst>
        </xdr:cNvPr>
        <xdr:cNvSpPr/>
      </xdr:nvSpPr>
      <xdr:spPr bwMode="auto">
        <a:xfrm>
          <a:off x="2571751" y="11869616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古田・溝渕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（高知）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黒潮クラブ</a:t>
          </a:r>
        </a:p>
      </xdr:txBody>
    </xdr:sp>
    <xdr:clientData/>
  </xdr:twoCellAnchor>
  <xdr:twoCellAnchor>
    <xdr:from>
      <xdr:col>18</xdr:col>
      <xdr:colOff>197826</xdr:colOff>
      <xdr:row>92</xdr:row>
      <xdr:rowOff>168517</xdr:rowOff>
    </xdr:from>
    <xdr:to>
      <xdr:col>19</xdr:col>
      <xdr:colOff>197826</xdr:colOff>
      <xdr:row>95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D8396FA-1A80-40E8-A43F-3C665A5822A5}"/>
            </a:ext>
          </a:extLst>
        </xdr:cNvPr>
        <xdr:cNvSpPr txBox="1"/>
      </xdr:nvSpPr>
      <xdr:spPr>
        <a:xfrm>
          <a:off x="3758711" y="16214479"/>
          <a:ext cx="197827" cy="337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197048</xdr:colOff>
      <xdr:row>32</xdr:row>
      <xdr:rowOff>0</xdr:rowOff>
    </xdr:from>
    <xdr:to>
      <xdr:col>13</xdr:col>
      <xdr:colOff>0</xdr:colOff>
      <xdr:row>34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F3CC183F-F0BA-4FE3-BF18-14E4E4C55870}"/>
            </a:ext>
          </a:extLst>
        </xdr:cNvPr>
        <xdr:cNvSpPr txBox="1"/>
      </xdr:nvSpPr>
      <xdr:spPr>
        <a:xfrm>
          <a:off x="2373144" y="5876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779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465D2C86-D8CE-4FFC-82A1-F7E207A2E2F6}"/>
            </a:ext>
          </a:extLst>
        </xdr:cNvPr>
        <xdr:cNvSpPr txBox="1"/>
      </xdr:nvSpPr>
      <xdr:spPr>
        <a:xfrm>
          <a:off x="2571750" y="5495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779</xdr:colOff>
      <xdr:row>35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3AD471B5-BA69-44E0-9680-4F1CCFEE899D}"/>
            </a:ext>
          </a:extLst>
        </xdr:cNvPr>
        <xdr:cNvSpPr txBox="1"/>
      </xdr:nvSpPr>
      <xdr:spPr>
        <a:xfrm>
          <a:off x="2571750" y="60666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19</xdr:col>
      <xdr:colOff>0</xdr:colOff>
      <xdr:row>29</xdr:row>
      <xdr:rowOff>190499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265F1D66-D09E-48B7-8B83-3030CE258262}"/>
            </a:ext>
          </a:extLst>
        </xdr:cNvPr>
        <xdr:cNvSpPr/>
      </xdr:nvSpPr>
      <xdr:spPr bwMode="auto">
        <a:xfrm>
          <a:off x="2571750" y="4923692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大栗・山崎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（徳島）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徳島銀行・パワーズ</a:t>
          </a:r>
        </a:p>
      </xdr:txBody>
    </xdr:sp>
    <xdr:clientData/>
  </xdr:twoCellAnchor>
  <xdr:twoCellAnchor>
    <xdr:from>
      <xdr:col>18</xdr:col>
      <xdr:colOff>197047</xdr:colOff>
      <xdr:row>30</xdr:row>
      <xdr:rowOff>0</xdr:rowOff>
    </xdr:from>
    <xdr:to>
      <xdr:col>19</xdr:col>
      <xdr:colOff>197826</xdr:colOff>
      <xdr:row>32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D4F745C6-3B51-42BA-BA47-1DE6229A75D7}"/>
            </a:ext>
          </a:extLst>
        </xdr:cNvPr>
        <xdr:cNvSpPr txBox="1"/>
      </xdr:nvSpPr>
      <xdr:spPr>
        <a:xfrm>
          <a:off x="3757932" y="5495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7326</xdr:colOff>
      <xdr:row>31</xdr:row>
      <xdr:rowOff>0</xdr:rowOff>
    </xdr:from>
    <xdr:to>
      <xdr:col>19</xdr:col>
      <xdr:colOff>8105</xdr:colOff>
      <xdr:row>33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A591CE4-F28E-4B99-855B-138A78160958}"/>
            </a:ext>
          </a:extLst>
        </xdr:cNvPr>
        <xdr:cNvSpPr txBox="1"/>
      </xdr:nvSpPr>
      <xdr:spPr>
        <a:xfrm>
          <a:off x="3568211" y="56856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779</xdr:colOff>
      <xdr:row>36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4BD67E59-FB8B-499E-9855-3C6995D32C06}"/>
            </a:ext>
          </a:extLst>
        </xdr:cNvPr>
        <xdr:cNvSpPr txBox="1"/>
      </xdr:nvSpPr>
      <xdr:spPr>
        <a:xfrm>
          <a:off x="2373923" y="6257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197048</xdr:colOff>
      <xdr:row>34</xdr:row>
      <xdr:rowOff>0</xdr:rowOff>
    </xdr:from>
    <xdr:to>
      <xdr:col>19</xdr:col>
      <xdr:colOff>0</xdr:colOff>
      <xdr:row>36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CAACDE5B-41E9-4129-88C7-FF45B83CDC60}"/>
            </a:ext>
          </a:extLst>
        </xdr:cNvPr>
        <xdr:cNvSpPr txBox="1"/>
      </xdr:nvSpPr>
      <xdr:spPr>
        <a:xfrm>
          <a:off x="3560106" y="6257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197047</xdr:colOff>
      <xdr:row>32</xdr:row>
      <xdr:rowOff>0</xdr:rowOff>
    </xdr:from>
    <xdr:to>
      <xdr:col>19</xdr:col>
      <xdr:colOff>197826</xdr:colOff>
      <xdr:row>34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D44F51A0-8E2B-4E8F-B3A7-376AD21819EA}"/>
            </a:ext>
          </a:extLst>
        </xdr:cNvPr>
        <xdr:cNvSpPr txBox="1"/>
      </xdr:nvSpPr>
      <xdr:spPr>
        <a:xfrm>
          <a:off x="3757932" y="5876192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E4745A15-052B-4607-93E6-25FDF6E4A77C}"/>
            </a:ext>
          </a:extLst>
        </xdr:cNvPr>
        <xdr:cNvSpPr txBox="1"/>
      </xdr:nvSpPr>
      <xdr:spPr>
        <a:xfrm>
          <a:off x="2769577" y="6066692"/>
          <a:ext cx="79130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0-2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58</xdr:row>
      <xdr:rowOff>0</xdr:rowOff>
    </xdr:from>
    <xdr:to>
      <xdr:col>12</xdr:col>
      <xdr:colOff>198606</xdr:colOff>
      <xdr:row>60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CF1FAD25-DBF2-4C0E-AADE-F2D9D7EF8DB5}"/>
            </a:ext>
          </a:extLst>
        </xdr:cNvPr>
        <xdr:cNvSpPr txBox="1"/>
      </xdr:nvSpPr>
      <xdr:spPr>
        <a:xfrm>
          <a:off x="2385391" y="10576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56</xdr:row>
      <xdr:rowOff>0</xdr:rowOff>
    </xdr:from>
    <xdr:to>
      <xdr:col>14</xdr:col>
      <xdr:colOff>0</xdr:colOff>
      <xdr:row>58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2EB9D562-7A02-4428-B3A0-7D714CD02EA2}"/>
            </a:ext>
          </a:extLst>
        </xdr:cNvPr>
        <xdr:cNvSpPr txBox="1"/>
      </xdr:nvSpPr>
      <xdr:spPr>
        <a:xfrm>
          <a:off x="2584351" y="10195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59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BF8C5ECC-5EB2-40C7-8764-613C4D5912D4}"/>
            </a:ext>
          </a:extLst>
        </xdr:cNvPr>
        <xdr:cNvSpPr txBox="1"/>
      </xdr:nvSpPr>
      <xdr:spPr>
        <a:xfrm>
          <a:off x="3578264" y="10767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5734</xdr:colOff>
      <xdr:row>53</xdr:row>
      <xdr:rowOff>1</xdr:rowOff>
    </xdr:from>
    <xdr:to>
      <xdr:col>19</xdr:col>
      <xdr:colOff>0</xdr:colOff>
      <xdr:row>56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="" xmlns:a16="http://schemas.microsoft.com/office/drawing/2014/main" id="{7C472C0B-1867-413E-9B5F-782295E6243A}"/>
            </a:ext>
          </a:extLst>
        </xdr:cNvPr>
        <xdr:cNvSpPr/>
      </xdr:nvSpPr>
      <xdr:spPr bwMode="auto">
        <a:xfrm>
          <a:off x="2589908" y="9624392"/>
          <a:ext cx="1186962" cy="571499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優勝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篠原・白井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（愛媛）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三島ウイングス・タカタスポーツ</a:t>
          </a:r>
          <a:endParaRPr kumimoji="1"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177</xdr:colOff>
      <xdr:row>60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C8D78041-E7F9-4C08-B76C-B99D25441468}"/>
            </a:ext>
          </a:extLst>
        </xdr:cNvPr>
        <xdr:cNvSpPr txBox="1"/>
      </xdr:nvSpPr>
      <xdr:spPr>
        <a:xfrm>
          <a:off x="2385568" y="10957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198606</xdr:colOff>
      <xdr:row>59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1C795BCA-D71D-4AD9-B0ED-5D64DF38113C}"/>
            </a:ext>
          </a:extLst>
        </xdr:cNvPr>
        <xdr:cNvSpPr txBox="1"/>
      </xdr:nvSpPr>
      <xdr:spPr>
        <a:xfrm>
          <a:off x="3578087" y="10386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68</xdr:row>
      <xdr:rowOff>0</xdr:rowOff>
    </xdr:from>
    <xdr:to>
      <xdr:col>14</xdr:col>
      <xdr:colOff>0</xdr:colOff>
      <xdr:row>70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9B3311C4-D39E-4FE3-B38E-FDFC04D0A46C}"/>
            </a:ext>
          </a:extLst>
        </xdr:cNvPr>
        <xdr:cNvSpPr txBox="1"/>
      </xdr:nvSpPr>
      <xdr:spPr>
        <a:xfrm>
          <a:off x="2584351" y="12481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69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2568AF51-F80B-4ABD-B878-79F863385D05}"/>
            </a:ext>
          </a:extLst>
        </xdr:cNvPr>
        <xdr:cNvSpPr txBox="1"/>
      </xdr:nvSpPr>
      <xdr:spPr>
        <a:xfrm>
          <a:off x="2385568" y="12672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68</xdr:row>
      <xdr:rowOff>0</xdr:rowOff>
    </xdr:from>
    <xdr:to>
      <xdr:col>19</xdr:col>
      <xdr:colOff>0</xdr:colOff>
      <xdr:row>70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7B2E4544-168C-4C9A-9BC2-E741E73D2DCF}"/>
            </a:ext>
          </a:extLst>
        </xdr:cNvPr>
        <xdr:cNvSpPr txBox="1"/>
      </xdr:nvSpPr>
      <xdr:spPr>
        <a:xfrm>
          <a:off x="3578264" y="12481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13</xdr:col>
      <xdr:colOff>198606</xdr:colOff>
      <xdr:row>76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D2C4B9AF-5D62-41FF-8129-675C08CFB2B6}"/>
            </a:ext>
          </a:extLst>
        </xdr:cNvPr>
        <xdr:cNvSpPr txBox="1"/>
      </xdr:nvSpPr>
      <xdr:spPr>
        <a:xfrm>
          <a:off x="2584174" y="13624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8460</xdr:colOff>
      <xdr:row>76</xdr:row>
      <xdr:rowOff>0</xdr:rowOff>
    </xdr:from>
    <xdr:to>
      <xdr:col>13</xdr:col>
      <xdr:colOff>8283</xdr:colOff>
      <xdr:row>78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2F1D268C-F4A5-410C-B5EB-7169BB9047BA}"/>
            </a:ext>
          </a:extLst>
        </xdr:cNvPr>
        <xdr:cNvSpPr txBox="1"/>
      </xdr:nvSpPr>
      <xdr:spPr>
        <a:xfrm>
          <a:off x="2393851" y="14005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75</xdr:row>
      <xdr:rowOff>0</xdr:rowOff>
    </xdr:from>
    <xdr:to>
      <xdr:col>19</xdr:col>
      <xdr:colOff>0</xdr:colOff>
      <xdr:row>77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34187C6F-BF93-43DC-80AA-7FA259C3B743}"/>
            </a:ext>
          </a:extLst>
        </xdr:cNvPr>
        <xdr:cNvSpPr txBox="1"/>
      </xdr:nvSpPr>
      <xdr:spPr>
        <a:xfrm>
          <a:off x="3578264" y="13815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13</xdr:col>
      <xdr:colOff>198606</xdr:colOff>
      <xdr:row>61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22137417-DF83-4303-881D-343566CD14F9}"/>
            </a:ext>
          </a:extLst>
        </xdr:cNvPr>
        <xdr:cNvSpPr txBox="1"/>
      </xdr:nvSpPr>
      <xdr:spPr>
        <a:xfrm>
          <a:off x="2584174" y="10767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59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259A3ADF-E5B6-4C39-AA4C-C4C04C3B581B}"/>
            </a:ext>
          </a:extLst>
        </xdr:cNvPr>
        <xdr:cNvSpPr txBox="1"/>
      </xdr:nvSpPr>
      <xdr:spPr>
        <a:xfrm>
          <a:off x="2783133" y="10767391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198606</xdr:colOff>
      <xdr:row>67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45DD2E3-490D-4C32-A4BD-39D28F909427}"/>
            </a:ext>
          </a:extLst>
        </xdr:cNvPr>
        <xdr:cNvSpPr txBox="1"/>
      </xdr:nvSpPr>
      <xdr:spPr>
        <a:xfrm>
          <a:off x="2584174" y="11910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12</xdr:col>
      <xdr:colOff>198606</xdr:colOff>
      <xdr:row>69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900A7A48-9CF7-498D-B8FA-2C6685E91A0C}"/>
            </a:ext>
          </a:extLst>
        </xdr:cNvPr>
        <xdr:cNvSpPr txBox="1"/>
      </xdr:nvSpPr>
      <xdr:spPr>
        <a:xfrm>
          <a:off x="2385391" y="12291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177</xdr:colOff>
      <xdr:row>66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40F1EBE4-07F3-4F13-912B-D51E4FC58B5F}"/>
            </a:ext>
          </a:extLst>
        </xdr:cNvPr>
        <xdr:cNvSpPr txBox="1"/>
      </xdr:nvSpPr>
      <xdr:spPr>
        <a:xfrm>
          <a:off x="3578264" y="12100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176</xdr:colOff>
      <xdr:row>68</xdr:row>
      <xdr:rowOff>0</xdr:rowOff>
    </xdr:from>
    <xdr:to>
      <xdr:col>18</xdr:col>
      <xdr:colOff>0</xdr:colOff>
      <xdr:row>70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FCBBBDE0-3A92-4A79-A187-2E2EFC5BC488}"/>
            </a:ext>
          </a:extLst>
        </xdr:cNvPr>
        <xdr:cNvSpPr txBox="1"/>
      </xdr:nvSpPr>
      <xdr:spPr>
        <a:xfrm>
          <a:off x="2783133" y="12481891"/>
          <a:ext cx="79495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177</xdr:colOff>
      <xdr:row>78</xdr:row>
      <xdr:rowOff>0</xdr:rowOff>
    </xdr:from>
    <xdr:to>
      <xdr:col>13</xdr:col>
      <xdr:colOff>0</xdr:colOff>
      <xdr:row>80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B9281F2E-40A5-4B06-86A1-B57FB821FFB2}"/>
            </a:ext>
          </a:extLst>
        </xdr:cNvPr>
        <xdr:cNvSpPr txBox="1"/>
      </xdr:nvSpPr>
      <xdr:spPr>
        <a:xfrm>
          <a:off x="2385568" y="143868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0</xdr:colOff>
      <xdr:row>77</xdr:row>
      <xdr:rowOff>0</xdr:rowOff>
    </xdr:from>
    <xdr:to>
      <xdr:col>18</xdr:col>
      <xdr:colOff>198606</xdr:colOff>
      <xdr:row>79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F600D8FD-BEEA-4067-A4ED-233A6E546621}"/>
            </a:ext>
          </a:extLst>
        </xdr:cNvPr>
        <xdr:cNvSpPr txBox="1"/>
      </xdr:nvSpPr>
      <xdr:spPr>
        <a:xfrm>
          <a:off x="3578087" y="14196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177</xdr:colOff>
      <xdr:row>77</xdr:row>
      <xdr:rowOff>0</xdr:rowOff>
    </xdr:from>
    <xdr:to>
      <xdr:col>14</xdr:col>
      <xdr:colOff>0</xdr:colOff>
      <xdr:row>79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3518DD84-5DDD-471E-8ECC-3C2B74698D73}"/>
            </a:ext>
          </a:extLst>
        </xdr:cNvPr>
        <xdr:cNvSpPr txBox="1"/>
      </xdr:nvSpPr>
      <xdr:spPr>
        <a:xfrm>
          <a:off x="2584351" y="14196391"/>
          <a:ext cx="1986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0</xdr:colOff>
      <xdr:row>77</xdr:row>
      <xdr:rowOff>16565</xdr:rowOff>
    </xdr:from>
    <xdr:to>
      <xdr:col>18</xdr:col>
      <xdr:colOff>0</xdr:colOff>
      <xdr:row>79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5A8C058E-456B-4E1D-85E3-9B4C26E266AB}"/>
            </a:ext>
          </a:extLst>
        </xdr:cNvPr>
        <xdr:cNvSpPr txBox="1"/>
      </xdr:nvSpPr>
      <xdr:spPr>
        <a:xfrm>
          <a:off x="2782957" y="14212956"/>
          <a:ext cx="795130" cy="36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2-0</a:t>
          </a:r>
          <a:endParaRPr kumimoji="1" lang="ja-JP" alt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BB61"/>
  <sheetViews>
    <sheetView tabSelected="1" view="pageBreakPreview" topLeftCell="A19" zoomScaleNormal="100" zoomScaleSheetLayoutView="100" workbookViewId="0">
      <selection activeCell="T56" sqref="T56"/>
    </sheetView>
  </sheetViews>
  <sheetFormatPr defaultColWidth="2.25" defaultRowHeight="13.5"/>
  <cols>
    <col min="1" max="27" width="2.25" style="3"/>
    <col min="28" max="28" width="2.375" style="3" customWidth="1"/>
    <col min="29" max="16384" width="2.25" style="3"/>
  </cols>
  <sheetData>
    <row r="1" spans="1:54" ht="21">
      <c r="D1" s="401" t="s">
        <v>36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</row>
    <row r="2" spans="1:54" ht="8.1" customHeight="1"/>
    <row r="3" spans="1:54" s="21" customFormat="1" ht="15" customHeight="1">
      <c r="B3" s="2" t="s">
        <v>43</v>
      </c>
      <c r="C3" s="321" t="s">
        <v>67</v>
      </c>
      <c r="D3" s="321"/>
      <c r="E3" s="321"/>
      <c r="F3" s="321"/>
      <c r="G3" s="321"/>
      <c r="H3" s="2" t="s">
        <v>10</v>
      </c>
    </row>
    <row r="4" spans="1:54" s="21" customFormat="1" ht="15" customHeight="1">
      <c r="AD4" s="23"/>
      <c r="AE4" s="23"/>
      <c r="AF4" s="23"/>
      <c r="AG4" s="23"/>
      <c r="AH4" s="23"/>
      <c r="AI4" s="23"/>
      <c r="AJ4" s="23"/>
      <c r="AK4" s="23"/>
      <c r="AL4" s="389" t="s">
        <v>573</v>
      </c>
      <c r="AM4" s="389"/>
      <c r="AN4" s="389"/>
      <c r="AO4" s="389"/>
      <c r="AP4" s="389"/>
      <c r="AQ4" s="389"/>
      <c r="AR4" s="389"/>
      <c r="AS4" s="337" t="s">
        <v>44</v>
      </c>
      <c r="AT4" s="337"/>
      <c r="AU4" s="337"/>
    </row>
    <row r="5" spans="1:54" s="21" customFormat="1" ht="15" customHeight="1">
      <c r="A5" s="25"/>
      <c r="B5" s="4" t="s">
        <v>24</v>
      </c>
      <c r="C5" s="390" t="s">
        <v>25</v>
      </c>
      <c r="D5" s="391"/>
      <c r="E5" s="391"/>
      <c r="F5" s="391"/>
      <c r="G5" s="26"/>
      <c r="H5" s="31">
        <v>1</v>
      </c>
      <c r="I5" s="392" t="str">
        <f>B6</f>
        <v>丸亀ＳＣ</v>
      </c>
      <c r="J5" s="392"/>
      <c r="K5" s="392"/>
      <c r="L5" s="392"/>
      <c r="M5" s="393"/>
      <c r="N5" s="12">
        <v>2</v>
      </c>
      <c r="O5" s="392" t="str">
        <f>B8</f>
        <v>つばきラージ</v>
      </c>
      <c r="P5" s="392"/>
      <c r="Q5" s="392"/>
      <c r="R5" s="392"/>
      <c r="S5" s="392"/>
      <c r="T5" s="13">
        <v>3</v>
      </c>
      <c r="U5" s="392" t="str">
        <f>B10</f>
        <v>名西クラブ</v>
      </c>
      <c r="V5" s="392"/>
      <c r="W5" s="392"/>
      <c r="X5" s="392"/>
      <c r="Y5" s="393"/>
      <c r="Z5" s="13">
        <v>4</v>
      </c>
      <c r="AA5" s="392" t="str">
        <f>B12</f>
        <v>チームよさこい</v>
      </c>
      <c r="AB5" s="392"/>
      <c r="AC5" s="392"/>
      <c r="AD5" s="392"/>
      <c r="AE5" s="392"/>
      <c r="AF5" s="13">
        <v>5</v>
      </c>
      <c r="AG5" s="392" t="str">
        <f>B14</f>
        <v>アシスト</v>
      </c>
      <c r="AH5" s="392"/>
      <c r="AI5" s="392"/>
      <c r="AJ5" s="392"/>
      <c r="AK5" s="393"/>
      <c r="AL5" s="12">
        <v>6</v>
      </c>
      <c r="AM5" s="392" t="str">
        <f>B16</f>
        <v>北島クラブ</v>
      </c>
      <c r="AN5" s="392"/>
      <c r="AO5" s="392"/>
      <c r="AP5" s="392"/>
      <c r="AQ5" s="394"/>
      <c r="AR5" s="395" t="s">
        <v>17</v>
      </c>
      <c r="AS5" s="396"/>
      <c r="AT5" s="397" t="s">
        <v>13</v>
      </c>
      <c r="AU5" s="398"/>
    </row>
    <row r="6" spans="1:54" s="21" customFormat="1" ht="15" customHeight="1">
      <c r="A6" s="383">
        <v>1</v>
      </c>
      <c r="B6" s="323" t="s">
        <v>294</v>
      </c>
      <c r="C6" s="323"/>
      <c r="D6" s="323"/>
      <c r="E6" s="323"/>
      <c r="F6" s="323"/>
      <c r="G6" s="324"/>
      <c r="H6" s="430"/>
      <c r="I6" s="357"/>
      <c r="J6" s="357"/>
      <c r="K6" s="357"/>
      <c r="L6" s="357"/>
      <c r="M6" s="426"/>
      <c r="N6" s="188"/>
      <c r="O6" s="188"/>
      <c r="P6" s="429" t="str">
        <f>IF(N7="","",IF(N7&gt;R7,"○","×"))</f>
        <v>×</v>
      </c>
      <c r="Q6" s="429"/>
      <c r="R6" s="188"/>
      <c r="S6" s="188"/>
      <c r="T6" s="189"/>
      <c r="U6" s="188"/>
      <c r="V6" s="429" t="str">
        <f>IF(T7="","",IF(T7&gt;X7,"○","×"))</f>
        <v>○</v>
      </c>
      <c r="W6" s="429"/>
      <c r="X6" s="188"/>
      <c r="Y6" s="190"/>
      <c r="Z6" s="60"/>
      <c r="AA6" s="61"/>
      <c r="AB6" s="388" t="str">
        <f>IF(Z7="","",IF(Z7&gt;AD7,"○","×"))</f>
        <v>○</v>
      </c>
      <c r="AC6" s="388"/>
      <c r="AD6" s="61"/>
      <c r="AE6" s="61"/>
      <c r="AF6" s="60"/>
      <c r="AG6" s="61"/>
      <c r="AH6" s="388" t="str">
        <f>IF(AF7="","",IF(AF7&gt;AJ7,"○","×"))</f>
        <v>○</v>
      </c>
      <c r="AI6" s="388"/>
      <c r="AJ6" s="61"/>
      <c r="AK6" s="68"/>
      <c r="AL6" s="61"/>
      <c r="AM6" s="61"/>
      <c r="AN6" s="388" t="str">
        <f>IF(AL7="","",IF(AL7&gt;AP7,"○","×"))</f>
        <v>○</v>
      </c>
      <c r="AO6" s="388"/>
      <c r="AP6" s="61"/>
      <c r="AQ6" s="62"/>
      <c r="AR6" s="360">
        <f>IF(AND(J6="",P6="",V6="",AB6="",AH6="",AN6=""),"",COUNTIF(H6:AQ7,"○")*2+COUNTIF(H6:AQ7,"×"))</f>
        <v>9</v>
      </c>
      <c r="AS6" s="361"/>
      <c r="AT6" s="414">
        <v>2</v>
      </c>
      <c r="AU6" s="415"/>
    </row>
    <row r="7" spans="1:54" s="21" customFormat="1" ht="15" customHeight="1">
      <c r="A7" s="422"/>
      <c r="B7" s="50" t="s">
        <v>14</v>
      </c>
      <c r="C7" s="371" t="s">
        <v>84</v>
      </c>
      <c r="D7" s="371"/>
      <c r="E7" s="371"/>
      <c r="F7" s="371"/>
      <c r="G7" s="51" t="s">
        <v>15</v>
      </c>
      <c r="H7" s="430"/>
      <c r="I7" s="357"/>
      <c r="J7" s="357"/>
      <c r="K7" s="357"/>
      <c r="L7" s="357"/>
      <c r="M7" s="426"/>
      <c r="N7" s="420">
        <v>1</v>
      </c>
      <c r="O7" s="420"/>
      <c r="P7" s="418" t="s">
        <v>8</v>
      </c>
      <c r="Q7" s="418"/>
      <c r="R7" s="420">
        <v>3</v>
      </c>
      <c r="S7" s="420"/>
      <c r="T7" s="428">
        <v>3</v>
      </c>
      <c r="U7" s="420"/>
      <c r="V7" s="418" t="s">
        <v>292</v>
      </c>
      <c r="W7" s="418"/>
      <c r="X7" s="420">
        <v>1</v>
      </c>
      <c r="Y7" s="421"/>
      <c r="Z7" s="377">
        <v>3</v>
      </c>
      <c r="AA7" s="374"/>
      <c r="AB7" s="375" t="s">
        <v>292</v>
      </c>
      <c r="AC7" s="375"/>
      <c r="AD7" s="374">
        <v>2</v>
      </c>
      <c r="AE7" s="374"/>
      <c r="AF7" s="377">
        <v>3</v>
      </c>
      <c r="AG7" s="374"/>
      <c r="AH7" s="375" t="s">
        <v>8</v>
      </c>
      <c r="AI7" s="375"/>
      <c r="AJ7" s="374">
        <v>2</v>
      </c>
      <c r="AK7" s="402"/>
      <c r="AL7" s="374">
        <v>3</v>
      </c>
      <c r="AM7" s="374"/>
      <c r="AN7" s="375" t="s">
        <v>8</v>
      </c>
      <c r="AO7" s="375"/>
      <c r="AP7" s="374">
        <v>2</v>
      </c>
      <c r="AQ7" s="382"/>
      <c r="AR7" s="360"/>
      <c r="AS7" s="361"/>
      <c r="AT7" s="414"/>
      <c r="AU7" s="415"/>
    </row>
    <row r="8" spans="1:54" s="21" customFormat="1" ht="15" customHeight="1">
      <c r="A8" s="341">
        <v>2</v>
      </c>
      <c r="B8" s="343" t="s">
        <v>295</v>
      </c>
      <c r="C8" s="344"/>
      <c r="D8" s="344"/>
      <c r="E8" s="344"/>
      <c r="F8" s="344"/>
      <c r="G8" s="345"/>
      <c r="H8" s="195"/>
      <c r="I8" s="193"/>
      <c r="J8" s="417" t="str">
        <f>IF(H9="","",IF(H9&gt;L9,"○","×"))</f>
        <v>○</v>
      </c>
      <c r="K8" s="417"/>
      <c r="L8" s="193"/>
      <c r="M8" s="194"/>
      <c r="N8" s="348"/>
      <c r="O8" s="348"/>
      <c r="P8" s="348"/>
      <c r="Q8" s="348"/>
      <c r="R8" s="348"/>
      <c r="S8" s="348"/>
      <c r="T8" s="192"/>
      <c r="U8" s="193"/>
      <c r="V8" s="417" t="str">
        <f>IF(T9="","",IF(T9&gt;X9,"○","×"))</f>
        <v>×</v>
      </c>
      <c r="W8" s="417"/>
      <c r="X8" s="193"/>
      <c r="Y8" s="194"/>
      <c r="Z8" s="64"/>
      <c r="AA8" s="63"/>
      <c r="AB8" s="346" t="str">
        <f>IF(Z9="","",IF(Z9&gt;AD9,"○","×"))</f>
        <v>○</v>
      </c>
      <c r="AC8" s="346"/>
      <c r="AD8" s="63"/>
      <c r="AE8" s="63"/>
      <c r="AF8" s="64"/>
      <c r="AG8" s="63"/>
      <c r="AH8" s="346" t="str">
        <f>IF(AF9="","",IF(AF9&gt;AJ9,"○","×"))</f>
        <v>○</v>
      </c>
      <c r="AI8" s="346"/>
      <c r="AJ8" s="63"/>
      <c r="AK8" s="67"/>
      <c r="AL8" s="63"/>
      <c r="AM8" s="63"/>
      <c r="AN8" s="346" t="str">
        <f>IF(AL9="","",IF(AL9&gt;AP9,"○","×"))</f>
        <v>○</v>
      </c>
      <c r="AO8" s="346"/>
      <c r="AP8" s="63"/>
      <c r="AQ8" s="65"/>
      <c r="AR8" s="341">
        <f>IF(AND(J8="",P8="",V8="",AB8="",AH8="",AN8=""),"",COUNTIF(H8:AQ9,"○")*2+COUNTIF(H8:AQ9,"×"))</f>
        <v>9</v>
      </c>
      <c r="AS8" s="407"/>
      <c r="AT8" s="403">
        <v>3</v>
      </c>
      <c r="AU8" s="404"/>
      <c r="AY8" s="19"/>
      <c r="AZ8" s="19"/>
      <c r="BA8" s="19"/>
      <c r="BB8" s="19"/>
    </row>
    <row r="9" spans="1:54" s="21" customFormat="1" ht="15" customHeight="1">
      <c r="A9" s="353"/>
      <c r="B9" s="52" t="s">
        <v>14</v>
      </c>
      <c r="C9" s="371" t="s">
        <v>82</v>
      </c>
      <c r="D9" s="372"/>
      <c r="E9" s="372"/>
      <c r="F9" s="372"/>
      <c r="G9" s="54" t="s">
        <v>15</v>
      </c>
      <c r="H9" s="431">
        <f>IF(R7="","",R7)</f>
        <v>3</v>
      </c>
      <c r="I9" s="420"/>
      <c r="J9" s="418" t="s">
        <v>60</v>
      </c>
      <c r="K9" s="419"/>
      <c r="L9" s="420">
        <f>IF(N7="","",N7)</f>
        <v>1</v>
      </c>
      <c r="M9" s="421"/>
      <c r="N9" s="380"/>
      <c r="O9" s="380"/>
      <c r="P9" s="380"/>
      <c r="Q9" s="380"/>
      <c r="R9" s="380"/>
      <c r="S9" s="380"/>
      <c r="T9" s="428">
        <v>0</v>
      </c>
      <c r="U9" s="420"/>
      <c r="V9" s="418" t="s">
        <v>60</v>
      </c>
      <c r="W9" s="419"/>
      <c r="X9" s="420">
        <v>3</v>
      </c>
      <c r="Y9" s="421"/>
      <c r="Z9" s="377">
        <v>3</v>
      </c>
      <c r="AA9" s="374"/>
      <c r="AB9" s="375" t="s">
        <v>60</v>
      </c>
      <c r="AC9" s="376"/>
      <c r="AD9" s="374">
        <v>0</v>
      </c>
      <c r="AE9" s="374"/>
      <c r="AF9" s="365">
        <v>3</v>
      </c>
      <c r="AG9" s="364"/>
      <c r="AH9" s="358" t="s">
        <v>8</v>
      </c>
      <c r="AI9" s="359"/>
      <c r="AJ9" s="364">
        <v>0</v>
      </c>
      <c r="AK9" s="366"/>
      <c r="AL9" s="364">
        <v>3</v>
      </c>
      <c r="AM9" s="364"/>
      <c r="AN9" s="358" t="s">
        <v>8</v>
      </c>
      <c r="AO9" s="359"/>
      <c r="AP9" s="364">
        <v>1</v>
      </c>
      <c r="AQ9" s="367"/>
      <c r="AR9" s="353"/>
      <c r="AS9" s="416"/>
      <c r="AT9" s="405"/>
      <c r="AU9" s="406"/>
      <c r="AY9" s="19"/>
      <c r="AZ9" s="19"/>
      <c r="BA9" s="19"/>
      <c r="BB9" s="19"/>
    </row>
    <row r="10" spans="1:54" s="21" customFormat="1" ht="15" customHeight="1">
      <c r="A10" s="408">
        <v>3</v>
      </c>
      <c r="B10" s="343" t="s">
        <v>80</v>
      </c>
      <c r="C10" s="344"/>
      <c r="D10" s="344"/>
      <c r="E10" s="344"/>
      <c r="F10" s="344"/>
      <c r="G10" s="345"/>
      <c r="H10" s="196"/>
      <c r="I10" s="197"/>
      <c r="J10" s="427" t="str">
        <f>IF(H11="","",IF(H11&gt;L11,"○","×"))</f>
        <v>×</v>
      </c>
      <c r="K10" s="427"/>
      <c r="L10" s="197"/>
      <c r="M10" s="198"/>
      <c r="N10" s="197"/>
      <c r="O10" s="197"/>
      <c r="P10" s="427" t="str">
        <f>IF(N11="","",IF(N11&gt;R11,"○","×"))</f>
        <v>○</v>
      </c>
      <c r="Q10" s="427"/>
      <c r="R10" s="197"/>
      <c r="S10" s="197"/>
      <c r="T10" s="425"/>
      <c r="U10" s="357"/>
      <c r="V10" s="357"/>
      <c r="W10" s="357"/>
      <c r="X10" s="357"/>
      <c r="Y10" s="426"/>
      <c r="Z10" s="60"/>
      <c r="AA10" s="61"/>
      <c r="AB10" s="356" t="str">
        <f>IF(Z11="","",IF(Z11&gt;AD11,"○","×"))</f>
        <v>○</v>
      </c>
      <c r="AC10" s="356"/>
      <c r="AD10" s="61"/>
      <c r="AE10" s="61"/>
      <c r="AF10" s="64"/>
      <c r="AG10" s="63"/>
      <c r="AH10" s="346" t="str">
        <f>IF(AF11="","",IF(AF11&gt;AJ11,"○","×"))</f>
        <v>○</v>
      </c>
      <c r="AI10" s="346"/>
      <c r="AJ10" s="63"/>
      <c r="AK10" s="67"/>
      <c r="AL10" s="63"/>
      <c r="AM10" s="63"/>
      <c r="AN10" s="346" t="str">
        <f>IF(AL11="","",IF(AL11&gt;AP11,"○","×"))</f>
        <v>○</v>
      </c>
      <c r="AO10" s="346"/>
      <c r="AP10" s="63"/>
      <c r="AQ10" s="65"/>
      <c r="AR10" s="341">
        <f>IF(AND(J10="",P10="",V10="",AB10="",AH10="",AN10=""),"",COUNTIF(H10:AQ11,"○")*2+COUNTIF(H10:AQ11,"×"))</f>
        <v>9</v>
      </c>
      <c r="AS10" s="407"/>
      <c r="AT10" s="403">
        <f>IF(AR10="","",RANK(AR10,$AR$6:$AS$17,))</f>
        <v>1</v>
      </c>
      <c r="AU10" s="404"/>
      <c r="AY10" s="19"/>
      <c r="AZ10" s="19"/>
      <c r="BA10" s="19"/>
      <c r="BB10" s="19"/>
    </row>
    <row r="11" spans="1:54" s="21" customFormat="1" ht="15" customHeight="1">
      <c r="A11" s="408"/>
      <c r="B11" s="50" t="s">
        <v>14</v>
      </c>
      <c r="C11" s="321" t="s">
        <v>81</v>
      </c>
      <c r="D11" s="354"/>
      <c r="E11" s="354"/>
      <c r="F11" s="354"/>
      <c r="G11" s="51" t="s">
        <v>15</v>
      </c>
      <c r="H11" s="432">
        <f>IF(X7="","",X7)</f>
        <v>1</v>
      </c>
      <c r="I11" s="410"/>
      <c r="J11" s="423" t="s">
        <v>60</v>
      </c>
      <c r="K11" s="424"/>
      <c r="L11" s="410">
        <f>IF(T7="","",T7)</f>
        <v>3</v>
      </c>
      <c r="M11" s="411"/>
      <c r="N11" s="410">
        <f>IF(X9="","",X9)</f>
        <v>3</v>
      </c>
      <c r="O11" s="410"/>
      <c r="P11" s="423" t="s">
        <v>60</v>
      </c>
      <c r="Q11" s="424"/>
      <c r="R11" s="410">
        <f>IF(T9="","",T9)</f>
        <v>0</v>
      </c>
      <c r="S11" s="410"/>
      <c r="T11" s="425"/>
      <c r="U11" s="357"/>
      <c r="V11" s="357"/>
      <c r="W11" s="357"/>
      <c r="X11" s="357"/>
      <c r="Y11" s="426"/>
      <c r="Z11" s="365">
        <v>3</v>
      </c>
      <c r="AA11" s="364"/>
      <c r="AB11" s="358" t="s">
        <v>60</v>
      </c>
      <c r="AC11" s="359"/>
      <c r="AD11" s="364">
        <v>0</v>
      </c>
      <c r="AE11" s="364"/>
      <c r="AF11" s="365">
        <v>3</v>
      </c>
      <c r="AG11" s="364"/>
      <c r="AH11" s="358" t="s">
        <v>8</v>
      </c>
      <c r="AI11" s="359"/>
      <c r="AJ11" s="364">
        <v>0</v>
      </c>
      <c r="AK11" s="366"/>
      <c r="AL11" s="364">
        <v>3</v>
      </c>
      <c r="AM11" s="364"/>
      <c r="AN11" s="358" t="s">
        <v>8</v>
      </c>
      <c r="AO11" s="359"/>
      <c r="AP11" s="364">
        <v>1</v>
      </c>
      <c r="AQ11" s="367"/>
      <c r="AR11" s="408"/>
      <c r="AS11" s="409"/>
      <c r="AT11" s="412"/>
      <c r="AU11" s="413"/>
      <c r="AY11" s="19"/>
      <c r="AZ11" s="19"/>
      <c r="BA11" s="19"/>
      <c r="BB11" s="19"/>
    </row>
    <row r="12" spans="1:54" s="21" customFormat="1" ht="15" customHeight="1">
      <c r="A12" s="341">
        <v>4</v>
      </c>
      <c r="B12" s="343" t="s">
        <v>296</v>
      </c>
      <c r="C12" s="344"/>
      <c r="D12" s="344"/>
      <c r="E12" s="344"/>
      <c r="F12" s="344"/>
      <c r="G12" s="345"/>
      <c r="H12" s="66"/>
      <c r="I12" s="63"/>
      <c r="J12" s="346" t="str">
        <f>IF(H13="","",IF(H13&gt;L13,"○","×"))</f>
        <v>×</v>
      </c>
      <c r="K12" s="346"/>
      <c r="L12" s="63"/>
      <c r="M12" s="67"/>
      <c r="N12" s="63"/>
      <c r="O12" s="63"/>
      <c r="P12" s="346" t="str">
        <f>IF(N13="","",IF(N13&gt;R13,"○","×"))</f>
        <v>×</v>
      </c>
      <c r="Q12" s="346"/>
      <c r="R12" s="63"/>
      <c r="S12" s="63"/>
      <c r="T12" s="64"/>
      <c r="U12" s="63"/>
      <c r="V12" s="346" t="str">
        <f>IF(T13="","",IF(T13&gt;X13,"○","×"))</f>
        <v>×</v>
      </c>
      <c r="W12" s="346"/>
      <c r="X12" s="63"/>
      <c r="Y12" s="67"/>
      <c r="Z12" s="347"/>
      <c r="AA12" s="348"/>
      <c r="AB12" s="348"/>
      <c r="AC12" s="348"/>
      <c r="AD12" s="348"/>
      <c r="AE12" s="348"/>
      <c r="AF12" s="64"/>
      <c r="AG12" s="63"/>
      <c r="AH12" s="346" t="str">
        <f>IF(AF13="","",IF(AF13&gt;AJ13,"○","×"))</f>
        <v>×</v>
      </c>
      <c r="AI12" s="346"/>
      <c r="AJ12" s="63"/>
      <c r="AK12" s="67"/>
      <c r="AL12" s="63"/>
      <c r="AM12" s="63"/>
      <c r="AN12" s="346" t="str">
        <f>IF(AL13="","",IF(AL13&gt;AP13,"○","×"))</f>
        <v>×</v>
      </c>
      <c r="AO12" s="346"/>
      <c r="AP12" s="63"/>
      <c r="AQ12" s="65"/>
      <c r="AR12" s="341">
        <f>IF(AND(J12="",P12="",V12="",AB12="",AH12="",AN12=""),"",COUNTIF(H12:AQ13,"○")*2+COUNTIF(H12:AQ13,"×"))</f>
        <v>5</v>
      </c>
      <c r="AS12" s="407"/>
      <c r="AT12" s="403">
        <f>IF(AR12="","",RANK(AR12,$AR$6:$AS$17,))</f>
        <v>6</v>
      </c>
      <c r="AU12" s="404"/>
      <c r="AY12" s="19"/>
      <c r="AZ12" s="19"/>
      <c r="BA12" s="19"/>
      <c r="BB12" s="19"/>
    </row>
    <row r="13" spans="1:54" s="21" customFormat="1" ht="15" customHeight="1">
      <c r="A13" s="353"/>
      <c r="B13" s="52" t="s">
        <v>14</v>
      </c>
      <c r="C13" s="371" t="s">
        <v>79</v>
      </c>
      <c r="D13" s="372"/>
      <c r="E13" s="372"/>
      <c r="F13" s="372"/>
      <c r="G13" s="54" t="s">
        <v>15</v>
      </c>
      <c r="H13" s="373">
        <f>IF(AD7="","",AD7)</f>
        <v>2</v>
      </c>
      <c r="I13" s="374"/>
      <c r="J13" s="375" t="s">
        <v>60</v>
      </c>
      <c r="K13" s="376"/>
      <c r="L13" s="374">
        <f>IF(Z7="","",Z7)</f>
        <v>3</v>
      </c>
      <c r="M13" s="402"/>
      <c r="N13" s="374">
        <f>IF(AD9="","",AD9)</f>
        <v>0</v>
      </c>
      <c r="O13" s="374"/>
      <c r="P13" s="375" t="s">
        <v>60</v>
      </c>
      <c r="Q13" s="376"/>
      <c r="R13" s="374">
        <f>IF(Z9="","",Z9)</f>
        <v>3</v>
      </c>
      <c r="S13" s="374"/>
      <c r="T13" s="377">
        <f>IF(AD11="","",AD11)</f>
        <v>0</v>
      </c>
      <c r="U13" s="374"/>
      <c r="V13" s="375" t="s">
        <v>8</v>
      </c>
      <c r="W13" s="376"/>
      <c r="X13" s="374">
        <f>IF(Z11="","",Z11)</f>
        <v>3</v>
      </c>
      <c r="Y13" s="402"/>
      <c r="Z13" s="379"/>
      <c r="AA13" s="380"/>
      <c r="AB13" s="380"/>
      <c r="AC13" s="380"/>
      <c r="AD13" s="380"/>
      <c r="AE13" s="380"/>
      <c r="AF13" s="377">
        <v>2</v>
      </c>
      <c r="AG13" s="374"/>
      <c r="AH13" s="375" t="s">
        <v>8</v>
      </c>
      <c r="AI13" s="376"/>
      <c r="AJ13" s="374">
        <v>3</v>
      </c>
      <c r="AK13" s="402"/>
      <c r="AL13" s="374">
        <v>1</v>
      </c>
      <c r="AM13" s="374"/>
      <c r="AN13" s="375" t="s">
        <v>8</v>
      </c>
      <c r="AO13" s="376"/>
      <c r="AP13" s="374">
        <v>3</v>
      </c>
      <c r="AQ13" s="382"/>
      <c r="AR13" s="353"/>
      <c r="AS13" s="416"/>
      <c r="AT13" s="405"/>
      <c r="AU13" s="406"/>
      <c r="AY13" s="19"/>
      <c r="AZ13" s="19"/>
      <c r="BA13" s="19"/>
      <c r="BB13" s="19"/>
    </row>
    <row r="14" spans="1:54" s="21" customFormat="1" ht="15" customHeight="1">
      <c r="A14" s="408">
        <v>5</v>
      </c>
      <c r="B14" s="343" t="s">
        <v>297</v>
      </c>
      <c r="C14" s="344"/>
      <c r="D14" s="344"/>
      <c r="E14" s="344"/>
      <c r="F14" s="344"/>
      <c r="G14" s="345"/>
      <c r="H14" s="69"/>
      <c r="I14" s="61"/>
      <c r="J14" s="356" t="str">
        <f>IF(H15="","",IF(H15&gt;L15,"○","×"))</f>
        <v>×</v>
      </c>
      <c r="K14" s="356"/>
      <c r="L14" s="61"/>
      <c r="M14" s="68"/>
      <c r="N14" s="61"/>
      <c r="O14" s="61"/>
      <c r="P14" s="356" t="str">
        <f>IF(N15="","",IF(N15&gt;R15,"○","×"))</f>
        <v>×</v>
      </c>
      <c r="Q14" s="356"/>
      <c r="R14" s="61"/>
      <c r="S14" s="61"/>
      <c r="T14" s="63"/>
      <c r="U14" s="63"/>
      <c r="V14" s="346" t="str">
        <f>IF(T15="","",IF(T15&gt;X15,"○","×"))</f>
        <v>×</v>
      </c>
      <c r="W14" s="346"/>
      <c r="X14" s="63"/>
      <c r="Y14" s="63"/>
      <c r="Z14" s="60"/>
      <c r="AA14" s="61"/>
      <c r="AB14" s="356" t="str">
        <f>IF(Z15="","",IF(Z15&gt;AD15,"○","×"))</f>
        <v>○</v>
      </c>
      <c r="AC14" s="356"/>
      <c r="AD14" s="61"/>
      <c r="AE14" s="61"/>
      <c r="AF14" s="425"/>
      <c r="AG14" s="357"/>
      <c r="AH14" s="357"/>
      <c r="AI14" s="357"/>
      <c r="AJ14" s="357"/>
      <c r="AK14" s="426"/>
      <c r="AL14" s="61"/>
      <c r="AM14" s="61"/>
      <c r="AN14" s="356" t="str">
        <f>IF(AL15="","",IF(AL15&gt;AP15,"○","×"))</f>
        <v>×</v>
      </c>
      <c r="AO14" s="356"/>
      <c r="AP14" s="61"/>
      <c r="AQ14" s="62"/>
      <c r="AR14" s="408">
        <f>IF(AND(J14="",P14="",V14="",AB14="",AH14="",AN14=""),"",COUNTIF(H14:AQ15,"○")*2+COUNTIF(H14:AQ15,"×"))</f>
        <v>6</v>
      </c>
      <c r="AS14" s="409"/>
      <c r="AT14" s="412">
        <f>IF(AR14="","",RANK(AR14,$AR$6:$AS$17,))</f>
        <v>5</v>
      </c>
      <c r="AU14" s="413"/>
    </row>
    <row r="15" spans="1:54" s="21" customFormat="1" ht="15" customHeight="1">
      <c r="A15" s="408"/>
      <c r="B15" s="50" t="s">
        <v>14</v>
      </c>
      <c r="C15" s="321" t="s">
        <v>82</v>
      </c>
      <c r="D15" s="321"/>
      <c r="E15" s="321"/>
      <c r="F15" s="321"/>
      <c r="G15" s="51" t="s">
        <v>15</v>
      </c>
      <c r="H15" s="363">
        <f>IF(AJ7="","",AJ7)</f>
        <v>2</v>
      </c>
      <c r="I15" s="364"/>
      <c r="J15" s="358" t="s">
        <v>8</v>
      </c>
      <c r="K15" s="359"/>
      <c r="L15" s="364">
        <f>IF(AF7="","",AF7)</f>
        <v>3</v>
      </c>
      <c r="M15" s="366"/>
      <c r="N15" s="364">
        <f>IF(AJ9="","",AJ9)</f>
        <v>0</v>
      </c>
      <c r="O15" s="364"/>
      <c r="P15" s="358" t="s">
        <v>8</v>
      </c>
      <c r="Q15" s="359"/>
      <c r="R15" s="364">
        <f>IF(AF9="","",AF9)</f>
        <v>3</v>
      </c>
      <c r="S15" s="364"/>
      <c r="T15" s="374">
        <f>IF(AJ11="","",AJ11)</f>
        <v>0</v>
      </c>
      <c r="U15" s="374"/>
      <c r="V15" s="375" t="s">
        <v>8</v>
      </c>
      <c r="W15" s="376"/>
      <c r="X15" s="374">
        <f>IF(AF11="","",AF11)</f>
        <v>3</v>
      </c>
      <c r="Y15" s="374"/>
      <c r="Z15" s="365">
        <f>IF(AJ13="","",AJ13)</f>
        <v>3</v>
      </c>
      <c r="AA15" s="364"/>
      <c r="AB15" s="358" t="s">
        <v>8</v>
      </c>
      <c r="AC15" s="359"/>
      <c r="AD15" s="364">
        <f>IF(AF13="","",AF13)</f>
        <v>2</v>
      </c>
      <c r="AE15" s="364"/>
      <c r="AF15" s="425"/>
      <c r="AG15" s="357"/>
      <c r="AH15" s="357"/>
      <c r="AI15" s="357"/>
      <c r="AJ15" s="357"/>
      <c r="AK15" s="426"/>
      <c r="AL15" s="364">
        <v>0</v>
      </c>
      <c r="AM15" s="364"/>
      <c r="AN15" s="358" t="s">
        <v>8</v>
      </c>
      <c r="AO15" s="359"/>
      <c r="AP15" s="364">
        <v>3</v>
      </c>
      <c r="AQ15" s="367"/>
      <c r="AR15" s="408"/>
      <c r="AS15" s="409"/>
      <c r="AT15" s="412"/>
      <c r="AU15" s="413"/>
    </row>
    <row r="16" spans="1:54" s="21" customFormat="1" ht="15" customHeight="1">
      <c r="A16" s="341">
        <v>6</v>
      </c>
      <c r="B16" s="343" t="s">
        <v>87</v>
      </c>
      <c r="C16" s="344"/>
      <c r="D16" s="344"/>
      <c r="E16" s="344"/>
      <c r="F16" s="344"/>
      <c r="G16" s="345"/>
      <c r="H16" s="66"/>
      <c r="I16" s="63"/>
      <c r="J16" s="346" t="str">
        <f>IF(H17="","",IF(H17&gt;L17,"○","×"))</f>
        <v>×</v>
      </c>
      <c r="K16" s="346"/>
      <c r="L16" s="63"/>
      <c r="M16" s="67"/>
      <c r="N16" s="63"/>
      <c r="O16" s="63"/>
      <c r="P16" s="346" t="str">
        <f>IF(N17="","",IF(N17&gt;R17,"○","×"))</f>
        <v>×</v>
      </c>
      <c r="Q16" s="346"/>
      <c r="R16" s="63"/>
      <c r="S16" s="63"/>
      <c r="T16" s="64"/>
      <c r="U16" s="63"/>
      <c r="V16" s="346" t="str">
        <f>IF(T17="","",IF(T17&gt;X17,"○","×"))</f>
        <v>×</v>
      </c>
      <c r="W16" s="346"/>
      <c r="X16" s="63"/>
      <c r="Y16" s="67"/>
      <c r="Z16" s="64"/>
      <c r="AA16" s="63"/>
      <c r="AB16" s="346" t="str">
        <f>IF(Z17="","",IF(Z17&gt;AD17,"○","×"))</f>
        <v>○</v>
      </c>
      <c r="AC16" s="346"/>
      <c r="AD16" s="63"/>
      <c r="AE16" s="67"/>
      <c r="AF16" s="64"/>
      <c r="AG16" s="63"/>
      <c r="AH16" s="346" t="str">
        <f>IF(AF17="","",IF(AF17&gt;AJ17,"○","×"))</f>
        <v>○</v>
      </c>
      <c r="AI16" s="346"/>
      <c r="AJ16" s="63"/>
      <c r="AK16" s="67"/>
      <c r="AL16" s="348"/>
      <c r="AM16" s="348"/>
      <c r="AN16" s="348"/>
      <c r="AO16" s="348"/>
      <c r="AP16" s="348"/>
      <c r="AQ16" s="349"/>
      <c r="AR16" s="341">
        <f>IF(AND(J16="",P16="",V16="",AB16="",AH16="",AN16=""),"",COUNTIF(H16:AQ17,"○")*2+COUNTIF(H16:AQ17,"×"))</f>
        <v>7</v>
      </c>
      <c r="AS16" s="407"/>
      <c r="AT16" s="403">
        <f>IF(AR16="","",RANK(AR16,$AR$6:$AS$17,))</f>
        <v>4</v>
      </c>
      <c r="AU16" s="404"/>
    </row>
    <row r="17" spans="1:51" s="21" customFormat="1" ht="15" customHeight="1">
      <c r="A17" s="342"/>
      <c r="B17" s="53" t="s">
        <v>14</v>
      </c>
      <c r="C17" s="308" t="s">
        <v>81</v>
      </c>
      <c r="D17" s="320"/>
      <c r="E17" s="320"/>
      <c r="F17" s="320"/>
      <c r="G17" s="55" t="s">
        <v>15</v>
      </c>
      <c r="H17" s="335">
        <f>IF(AP7="","",AP7)</f>
        <v>2</v>
      </c>
      <c r="I17" s="336"/>
      <c r="J17" s="337" t="s">
        <v>60</v>
      </c>
      <c r="K17" s="338"/>
      <c r="L17" s="336">
        <f>IF(AL7="","",AL7)</f>
        <v>3</v>
      </c>
      <c r="M17" s="340"/>
      <c r="N17" s="336">
        <f>IF(AP9="","",AP9)</f>
        <v>1</v>
      </c>
      <c r="O17" s="336"/>
      <c r="P17" s="337" t="s">
        <v>8</v>
      </c>
      <c r="Q17" s="338"/>
      <c r="R17" s="336">
        <f>IF(AL9="","",AL9)</f>
        <v>3</v>
      </c>
      <c r="S17" s="336"/>
      <c r="T17" s="339">
        <f>IF(AP11="","",AP11)</f>
        <v>1</v>
      </c>
      <c r="U17" s="336"/>
      <c r="V17" s="337" t="s">
        <v>8</v>
      </c>
      <c r="W17" s="338"/>
      <c r="X17" s="336">
        <f>IF(AL11="","",AL11)</f>
        <v>3</v>
      </c>
      <c r="Y17" s="340"/>
      <c r="Z17" s="339">
        <f>IF(AP13="","",AP13)</f>
        <v>3</v>
      </c>
      <c r="AA17" s="336"/>
      <c r="AB17" s="337" t="s">
        <v>8</v>
      </c>
      <c r="AC17" s="338"/>
      <c r="AD17" s="336">
        <f>IF(AL13="","",AL13)</f>
        <v>1</v>
      </c>
      <c r="AE17" s="340"/>
      <c r="AF17" s="339">
        <f>IF(AP15="","",AP15)</f>
        <v>3</v>
      </c>
      <c r="AG17" s="336"/>
      <c r="AH17" s="337" t="s">
        <v>8</v>
      </c>
      <c r="AI17" s="338"/>
      <c r="AJ17" s="336">
        <f>IF(AL15="","",AL15)</f>
        <v>0</v>
      </c>
      <c r="AK17" s="340"/>
      <c r="AL17" s="351"/>
      <c r="AM17" s="351"/>
      <c r="AN17" s="351"/>
      <c r="AO17" s="351"/>
      <c r="AP17" s="351"/>
      <c r="AQ17" s="352"/>
      <c r="AR17" s="342"/>
      <c r="AS17" s="435"/>
      <c r="AT17" s="433"/>
      <c r="AU17" s="434"/>
    </row>
    <row r="18" spans="1:51" s="21" customFormat="1" ht="15" customHeight="1">
      <c r="A18" s="19"/>
      <c r="B18" s="7"/>
      <c r="C18" s="19"/>
      <c r="D18" s="19"/>
      <c r="E18" s="19"/>
      <c r="F18" s="19"/>
      <c r="G18" s="19"/>
      <c r="H18" s="61"/>
      <c r="I18" s="61"/>
      <c r="J18" s="70"/>
      <c r="K18" s="70"/>
      <c r="L18" s="61"/>
      <c r="M18" s="61"/>
      <c r="N18" s="61"/>
      <c r="O18" s="61"/>
      <c r="P18" s="70"/>
      <c r="Q18" s="70"/>
      <c r="R18" s="61"/>
      <c r="S18" s="6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32"/>
      <c r="AE18" s="32"/>
      <c r="AF18" s="19"/>
      <c r="AG18" s="19"/>
      <c r="AH18" s="19"/>
      <c r="AI18" s="19"/>
      <c r="AJ18" s="32"/>
      <c r="AK18" s="32"/>
      <c r="AL18" s="19"/>
      <c r="AM18" s="19"/>
      <c r="AN18" s="19"/>
      <c r="AO18" s="19"/>
      <c r="AP18" s="32"/>
      <c r="AQ18" s="32"/>
    </row>
    <row r="19" spans="1:51" s="22" customFormat="1" ht="15" customHeight="1">
      <c r="A19" s="306" t="s">
        <v>0</v>
      </c>
      <c r="B19" s="306"/>
      <c r="C19" s="306"/>
      <c r="D19" s="306"/>
      <c r="F19" s="307" t="s">
        <v>293</v>
      </c>
      <c r="G19" s="307"/>
      <c r="H19" s="307"/>
      <c r="J19" s="8" t="s">
        <v>29</v>
      </c>
      <c r="K19" s="22">
        <v>1</v>
      </c>
      <c r="L19" s="22" t="s">
        <v>40</v>
      </c>
      <c r="M19" s="22">
        <v>6</v>
      </c>
      <c r="N19" s="8" t="s">
        <v>42</v>
      </c>
      <c r="O19" s="22">
        <v>2</v>
      </c>
      <c r="P19" s="22" t="s">
        <v>40</v>
      </c>
      <c r="Q19" s="22">
        <v>5</v>
      </c>
      <c r="R19" s="8" t="s">
        <v>42</v>
      </c>
      <c r="S19" s="22">
        <v>3</v>
      </c>
      <c r="T19" s="22" t="s">
        <v>40</v>
      </c>
      <c r="U19" s="22">
        <v>4</v>
      </c>
      <c r="V19" s="8"/>
      <c r="W19" s="8" t="s">
        <v>26</v>
      </c>
      <c r="X19" s="22">
        <v>1</v>
      </c>
      <c r="Y19" s="22" t="s">
        <v>40</v>
      </c>
      <c r="Z19" s="22">
        <v>5</v>
      </c>
      <c r="AA19" s="8" t="s">
        <v>42</v>
      </c>
      <c r="AB19" s="22">
        <v>2</v>
      </c>
      <c r="AC19" s="22" t="s">
        <v>40</v>
      </c>
      <c r="AD19" s="22">
        <v>3</v>
      </c>
      <c r="AE19" s="8" t="s">
        <v>42</v>
      </c>
      <c r="AF19" s="22">
        <v>4</v>
      </c>
      <c r="AG19" s="22" t="s">
        <v>40</v>
      </c>
      <c r="AH19" s="22">
        <v>6</v>
      </c>
      <c r="AJ19" s="8" t="s">
        <v>28</v>
      </c>
      <c r="AK19" s="22">
        <v>1</v>
      </c>
      <c r="AL19" s="22" t="s">
        <v>40</v>
      </c>
      <c r="AM19" s="22">
        <v>4</v>
      </c>
      <c r="AN19" s="8" t="s">
        <v>42</v>
      </c>
      <c r="AO19" s="22">
        <v>2</v>
      </c>
      <c r="AP19" s="22" t="s">
        <v>40</v>
      </c>
      <c r="AQ19" s="22">
        <v>6</v>
      </c>
      <c r="AR19" s="8" t="s">
        <v>42</v>
      </c>
      <c r="AS19" s="22">
        <v>3</v>
      </c>
      <c r="AT19" s="22" t="s">
        <v>40</v>
      </c>
      <c r="AU19" s="22">
        <v>5</v>
      </c>
    </row>
    <row r="20" spans="1:51" s="22" customFormat="1" ht="15" customHeight="1">
      <c r="J20" s="8" t="s">
        <v>31</v>
      </c>
      <c r="K20" s="22">
        <v>1</v>
      </c>
      <c r="L20" s="22" t="s">
        <v>40</v>
      </c>
      <c r="M20" s="22">
        <v>3</v>
      </c>
      <c r="N20" s="8" t="s">
        <v>42</v>
      </c>
      <c r="O20" s="22">
        <v>2</v>
      </c>
      <c r="P20" s="22" t="s">
        <v>40</v>
      </c>
      <c r="Q20" s="22">
        <v>4</v>
      </c>
      <c r="R20" s="8" t="s">
        <v>42</v>
      </c>
      <c r="S20" s="22">
        <v>5</v>
      </c>
      <c r="T20" s="22" t="s">
        <v>40</v>
      </c>
      <c r="U20" s="22">
        <v>6</v>
      </c>
      <c r="V20" s="8"/>
      <c r="W20" s="8" t="s">
        <v>38</v>
      </c>
      <c r="X20" s="22">
        <v>1</v>
      </c>
      <c r="Y20" s="22" t="s">
        <v>40</v>
      </c>
      <c r="Z20" s="22">
        <v>2</v>
      </c>
      <c r="AA20" s="8" t="s">
        <v>42</v>
      </c>
      <c r="AB20" s="22">
        <v>3</v>
      </c>
      <c r="AC20" s="22" t="s">
        <v>40</v>
      </c>
      <c r="AD20" s="22">
        <v>6</v>
      </c>
      <c r="AE20" s="8" t="s">
        <v>42</v>
      </c>
      <c r="AF20" s="22">
        <v>4</v>
      </c>
      <c r="AG20" s="22" t="s">
        <v>40</v>
      </c>
      <c r="AH20" s="22">
        <v>5</v>
      </c>
      <c r="AJ20" s="8"/>
      <c r="AN20" s="8"/>
      <c r="AR20" s="8"/>
    </row>
    <row r="21" spans="1:51" s="21" customFormat="1" ht="15" customHeight="1"/>
    <row r="22" spans="1:51" s="21" customFormat="1" ht="21.75" customHeight="1">
      <c r="A22" s="3"/>
      <c r="B22" s="3"/>
      <c r="C22" s="3"/>
      <c r="D22" s="401" t="s">
        <v>291</v>
      </c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3"/>
      <c r="AH22" s="3"/>
      <c r="AI22" s="3"/>
    </row>
    <row r="23" spans="1:51" s="21" customFormat="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51" s="21" customFormat="1" ht="15" customHeight="1">
      <c r="B24" s="2" t="s">
        <v>9</v>
      </c>
      <c r="C24" s="321" t="s">
        <v>1</v>
      </c>
      <c r="D24" s="321"/>
      <c r="E24" s="321"/>
      <c r="F24" s="321"/>
      <c r="G24" s="321"/>
      <c r="H24" s="2" t="s">
        <v>10</v>
      </c>
    </row>
    <row r="25" spans="1:51" s="21" customFormat="1" ht="15" customHeight="1">
      <c r="AD25" s="389" t="s">
        <v>565</v>
      </c>
      <c r="AE25" s="389"/>
      <c r="AF25" s="389"/>
      <c r="AG25" s="337" t="s">
        <v>2</v>
      </c>
      <c r="AH25" s="337"/>
      <c r="AI25" s="337"/>
    </row>
    <row r="26" spans="1:51" s="21" customFormat="1" ht="15" customHeight="1">
      <c r="A26" s="25"/>
      <c r="B26" s="4" t="s">
        <v>3</v>
      </c>
      <c r="C26" s="390" t="s">
        <v>25</v>
      </c>
      <c r="D26" s="391"/>
      <c r="E26" s="391"/>
      <c r="F26" s="391"/>
      <c r="G26" s="26"/>
      <c r="H26" s="12">
        <v>1</v>
      </c>
      <c r="I26" s="392" t="str">
        <f>B27</f>
        <v>徳島県選抜</v>
      </c>
      <c r="J26" s="392"/>
      <c r="K26" s="392"/>
      <c r="L26" s="392"/>
      <c r="M26" s="392"/>
      <c r="N26" s="13">
        <v>2</v>
      </c>
      <c r="O26" s="392" t="str">
        <f>B29</f>
        <v>黒潮クラブ</v>
      </c>
      <c r="P26" s="392"/>
      <c r="Q26" s="392"/>
      <c r="R26" s="392"/>
      <c r="S26" s="393"/>
      <c r="T26" s="12">
        <v>3</v>
      </c>
      <c r="U26" s="392" t="str">
        <f>B31</f>
        <v>卓窓会</v>
      </c>
      <c r="V26" s="392"/>
      <c r="W26" s="392"/>
      <c r="X26" s="392"/>
      <c r="Y26" s="392"/>
      <c r="Z26" s="13">
        <v>4</v>
      </c>
      <c r="AA26" s="392" t="str">
        <f>B33</f>
        <v>あかがね</v>
      </c>
      <c r="AB26" s="392"/>
      <c r="AC26" s="392"/>
      <c r="AD26" s="392"/>
      <c r="AE26" s="394"/>
      <c r="AF26" s="395" t="s">
        <v>17</v>
      </c>
      <c r="AG26" s="396"/>
      <c r="AH26" s="397" t="s">
        <v>13</v>
      </c>
      <c r="AI26" s="398"/>
    </row>
    <row r="27" spans="1:51" s="21" customFormat="1" ht="15" customHeight="1">
      <c r="A27" s="400">
        <v>1</v>
      </c>
      <c r="B27" s="323" t="s">
        <v>306</v>
      </c>
      <c r="C27" s="325"/>
      <c r="D27" s="325"/>
      <c r="E27" s="325"/>
      <c r="F27" s="325"/>
      <c r="G27" s="326"/>
      <c r="H27" s="357"/>
      <c r="I27" s="357"/>
      <c r="J27" s="357"/>
      <c r="K27" s="357"/>
      <c r="L27" s="357"/>
      <c r="M27" s="357"/>
      <c r="N27" s="57"/>
      <c r="O27" s="58"/>
      <c r="P27" s="388" t="str">
        <f>IF(N28="","",IF(N28&gt;R28,"○","×"))</f>
        <v>○</v>
      </c>
      <c r="Q27" s="388"/>
      <c r="R27" s="58"/>
      <c r="S27" s="59"/>
      <c r="T27" s="58"/>
      <c r="U27" s="58"/>
      <c r="V27" s="388" t="str">
        <f>IF(T28="","",IF(T28&gt;X28,"○","×"))</f>
        <v>○</v>
      </c>
      <c r="W27" s="388"/>
      <c r="X27" s="58"/>
      <c r="Y27" s="59"/>
      <c r="Z27" s="60"/>
      <c r="AA27" s="61"/>
      <c r="AB27" s="388" t="str">
        <f>IF(Z28="","",IF(Z28&gt;AD28,"○","×"))</f>
        <v>○</v>
      </c>
      <c r="AC27" s="388"/>
      <c r="AD27" s="61"/>
      <c r="AE27" s="62"/>
      <c r="AF27" s="360">
        <f>IF(AND(P27="",V27="",AB27=""),"",COUNTIF(H27:AE28,"○")*2+COUNTIF(H27:AE28,"×"))</f>
        <v>6</v>
      </c>
      <c r="AG27" s="361"/>
      <c r="AH27" s="361">
        <f>IF(AF27="","",RANK(AF27,AF27:AG34,))</f>
        <v>1</v>
      </c>
      <c r="AI27" s="362"/>
      <c r="AW27" s="21" t="str">
        <f>B26&amp;AH27</f>
        <v>Ａ1</v>
      </c>
      <c r="AX27" s="21" t="str">
        <f>B27</f>
        <v>徳島県選抜</v>
      </c>
      <c r="AY27" s="21" t="str">
        <f>C28</f>
        <v>徳島</v>
      </c>
    </row>
    <row r="28" spans="1:51" s="21" customFormat="1" ht="15" customHeight="1">
      <c r="A28" s="353"/>
      <c r="B28" s="50" t="s">
        <v>14</v>
      </c>
      <c r="C28" s="371" t="s">
        <v>81</v>
      </c>
      <c r="D28" s="371"/>
      <c r="E28" s="371"/>
      <c r="F28" s="371"/>
      <c r="G28" s="51" t="s">
        <v>15</v>
      </c>
      <c r="H28" s="357"/>
      <c r="I28" s="357"/>
      <c r="J28" s="357"/>
      <c r="K28" s="357"/>
      <c r="L28" s="357"/>
      <c r="M28" s="357"/>
      <c r="N28" s="365">
        <v>3</v>
      </c>
      <c r="O28" s="364"/>
      <c r="P28" s="358" t="s">
        <v>8</v>
      </c>
      <c r="Q28" s="359"/>
      <c r="R28" s="364">
        <v>2</v>
      </c>
      <c r="S28" s="366"/>
      <c r="T28" s="364">
        <v>4</v>
      </c>
      <c r="U28" s="364"/>
      <c r="V28" s="358" t="s">
        <v>8</v>
      </c>
      <c r="W28" s="359"/>
      <c r="X28" s="364">
        <v>1</v>
      </c>
      <c r="Y28" s="366"/>
      <c r="Z28" s="365">
        <v>5</v>
      </c>
      <c r="AA28" s="364"/>
      <c r="AB28" s="358" t="s">
        <v>8</v>
      </c>
      <c r="AC28" s="359"/>
      <c r="AD28" s="364">
        <v>0</v>
      </c>
      <c r="AE28" s="367"/>
      <c r="AF28" s="360"/>
      <c r="AG28" s="361"/>
      <c r="AH28" s="361"/>
      <c r="AI28" s="362"/>
    </row>
    <row r="29" spans="1:51" s="21" customFormat="1" ht="14.25">
      <c r="A29" s="341">
        <v>2</v>
      </c>
      <c r="B29" s="343" t="s">
        <v>86</v>
      </c>
      <c r="C29" s="344"/>
      <c r="D29" s="344"/>
      <c r="E29" s="344"/>
      <c r="F29" s="344"/>
      <c r="G29" s="345"/>
      <c r="H29" s="66"/>
      <c r="I29" s="63"/>
      <c r="J29" s="346" t="str">
        <f>IF(H30="","",IF(H30&gt;L30,"○","×"))</f>
        <v>×</v>
      </c>
      <c r="K29" s="346"/>
      <c r="L29" s="63"/>
      <c r="M29" s="63"/>
      <c r="N29" s="347"/>
      <c r="O29" s="348"/>
      <c r="P29" s="348"/>
      <c r="Q29" s="348"/>
      <c r="R29" s="348"/>
      <c r="S29" s="378"/>
      <c r="T29" s="63"/>
      <c r="U29" s="63"/>
      <c r="V29" s="346" t="str">
        <f>IF(T30="","",IF(T30&gt;X30,"○","×"))</f>
        <v>○</v>
      </c>
      <c r="W29" s="346"/>
      <c r="X29" s="63"/>
      <c r="Y29" s="63"/>
      <c r="Z29" s="64"/>
      <c r="AA29" s="63"/>
      <c r="AB29" s="346" t="str">
        <f>IF(Z30="","",IF(Z30&gt;AD30,"○","×"))</f>
        <v>○</v>
      </c>
      <c r="AC29" s="346"/>
      <c r="AD29" s="63"/>
      <c r="AE29" s="65"/>
      <c r="AF29" s="329">
        <f>IF(AND(J29="",V29="",AB29=""),"",COUNTIF(H29:AE30,"○")*2+COUNTIF(H29:AE30,"×"))</f>
        <v>5</v>
      </c>
      <c r="AG29" s="330"/>
      <c r="AH29" s="330">
        <f>IF(AF29="","",RANK(AF29,AF27:AG34,))</f>
        <v>2</v>
      </c>
      <c r="AI29" s="333"/>
      <c r="AW29" s="21" t="str">
        <f>B26&amp;AH29</f>
        <v>Ａ2</v>
      </c>
      <c r="AX29" s="21" t="str">
        <f>B29</f>
        <v>黒潮クラブ</v>
      </c>
      <c r="AY29" s="21" t="str">
        <f>C30</f>
        <v>高知</v>
      </c>
    </row>
    <row r="30" spans="1:51" s="21" customFormat="1" ht="15.75">
      <c r="A30" s="353"/>
      <c r="B30" s="52" t="s">
        <v>14</v>
      </c>
      <c r="C30" s="371" t="s">
        <v>79</v>
      </c>
      <c r="D30" s="372"/>
      <c r="E30" s="372"/>
      <c r="F30" s="372"/>
      <c r="G30" s="54" t="s">
        <v>15</v>
      </c>
      <c r="H30" s="373">
        <f>IF(R28="","",R28)</f>
        <v>2</v>
      </c>
      <c r="I30" s="374"/>
      <c r="J30" s="375" t="s">
        <v>8</v>
      </c>
      <c r="K30" s="376"/>
      <c r="L30" s="374">
        <f>IF(N28="","",N28)</f>
        <v>3</v>
      </c>
      <c r="M30" s="374"/>
      <c r="N30" s="379"/>
      <c r="O30" s="380"/>
      <c r="P30" s="380"/>
      <c r="Q30" s="380"/>
      <c r="R30" s="380"/>
      <c r="S30" s="381"/>
      <c r="T30" s="374">
        <v>3</v>
      </c>
      <c r="U30" s="374"/>
      <c r="V30" s="375" t="s">
        <v>8</v>
      </c>
      <c r="W30" s="376"/>
      <c r="X30" s="374">
        <v>2</v>
      </c>
      <c r="Y30" s="374"/>
      <c r="Z30" s="377">
        <v>4</v>
      </c>
      <c r="AA30" s="374"/>
      <c r="AB30" s="375" t="s">
        <v>8</v>
      </c>
      <c r="AC30" s="376"/>
      <c r="AD30" s="374">
        <v>1</v>
      </c>
      <c r="AE30" s="382"/>
      <c r="AF30" s="368"/>
      <c r="AG30" s="369"/>
      <c r="AH30" s="369"/>
      <c r="AI30" s="370"/>
    </row>
    <row r="31" spans="1:51" s="21" customFormat="1" ht="14.25">
      <c r="A31" s="399">
        <v>3</v>
      </c>
      <c r="B31" s="321" t="s">
        <v>301</v>
      </c>
      <c r="C31" s="354"/>
      <c r="D31" s="354"/>
      <c r="E31" s="354"/>
      <c r="F31" s="354"/>
      <c r="G31" s="355"/>
      <c r="H31" s="69"/>
      <c r="I31" s="61"/>
      <c r="J31" s="356" t="str">
        <f>IF(H32="","",IF(H32&gt;L32,"○","×"))</f>
        <v>×</v>
      </c>
      <c r="K31" s="356"/>
      <c r="L31" s="61"/>
      <c r="M31" s="61"/>
      <c r="N31" s="60"/>
      <c r="O31" s="61"/>
      <c r="P31" s="356" t="str">
        <f>IF(N32="","",IF(N32&gt;R32,"○","×"))</f>
        <v>×</v>
      </c>
      <c r="Q31" s="356"/>
      <c r="R31" s="61"/>
      <c r="S31" s="68"/>
      <c r="T31" s="357"/>
      <c r="U31" s="357"/>
      <c r="V31" s="357"/>
      <c r="W31" s="357"/>
      <c r="X31" s="357"/>
      <c r="Y31" s="357"/>
      <c r="Z31" s="60"/>
      <c r="AA31" s="61"/>
      <c r="AB31" s="356" t="str">
        <f>IF(Z32="","",IF(Z32&gt;AD32,"○","×"))</f>
        <v>○</v>
      </c>
      <c r="AC31" s="356"/>
      <c r="AD31" s="61"/>
      <c r="AE31" s="62"/>
      <c r="AF31" s="360">
        <f>IF(AND(P31="",J31="",AB31=""),"",COUNTIF(H31:AE32,"○")*2+COUNTIF(H31:AE32,"×"))</f>
        <v>4</v>
      </c>
      <c r="AG31" s="361"/>
      <c r="AH31" s="361">
        <f>IF(AF31="","",RANK(AF31,AF27:AG34,))</f>
        <v>3</v>
      </c>
      <c r="AI31" s="362"/>
      <c r="AW31" s="21" t="str">
        <f>B26&amp;AH31</f>
        <v>Ａ3</v>
      </c>
      <c r="AX31" s="21" t="str">
        <f>B31</f>
        <v>卓窓会</v>
      </c>
      <c r="AY31" s="21" t="str">
        <f>C32</f>
        <v>香川</v>
      </c>
    </row>
    <row r="32" spans="1:51" s="21" customFormat="1" ht="15.75">
      <c r="A32" s="384"/>
      <c r="B32" s="50" t="s">
        <v>14</v>
      </c>
      <c r="C32" s="321" t="s">
        <v>84</v>
      </c>
      <c r="D32" s="354"/>
      <c r="E32" s="354"/>
      <c r="F32" s="354"/>
      <c r="G32" s="51" t="s">
        <v>15</v>
      </c>
      <c r="H32" s="363">
        <f>IF(X28="","",X28)</f>
        <v>1</v>
      </c>
      <c r="I32" s="364"/>
      <c r="J32" s="358" t="s">
        <v>8</v>
      </c>
      <c r="K32" s="359"/>
      <c r="L32" s="364">
        <f>IF(T28="","",T28)</f>
        <v>4</v>
      </c>
      <c r="M32" s="364"/>
      <c r="N32" s="365">
        <f>IF(X30="","",X30)</f>
        <v>2</v>
      </c>
      <c r="O32" s="364"/>
      <c r="P32" s="358" t="s">
        <v>8</v>
      </c>
      <c r="Q32" s="359"/>
      <c r="R32" s="364">
        <f>IF(T30="","",T30)</f>
        <v>3</v>
      </c>
      <c r="S32" s="366"/>
      <c r="T32" s="357"/>
      <c r="U32" s="357"/>
      <c r="V32" s="357"/>
      <c r="W32" s="357"/>
      <c r="X32" s="357"/>
      <c r="Y32" s="357"/>
      <c r="Z32" s="365">
        <v>5</v>
      </c>
      <c r="AA32" s="364"/>
      <c r="AB32" s="358" t="s">
        <v>8</v>
      </c>
      <c r="AC32" s="359"/>
      <c r="AD32" s="364">
        <v>0</v>
      </c>
      <c r="AE32" s="367"/>
      <c r="AF32" s="360"/>
      <c r="AG32" s="361"/>
      <c r="AH32" s="361"/>
      <c r="AI32" s="362"/>
    </row>
    <row r="33" spans="1:51" s="21" customFormat="1" ht="14.25">
      <c r="A33" s="341">
        <v>4</v>
      </c>
      <c r="B33" s="343" t="s">
        <v>307</v>
      </c>
      <c r="C33" s="344"/>
      <c r="D33" s="344"/>
      <c r="E33" s="344"/>
      <c r="F33" s="344"/>
      <c r="G33" s="345"/>
      <c r="H33" s="63"/>
      <c r="I33" s="63"/>
      <c r="J33" s="346" t="str">
        <f>IF(H34="","",IF(H34&gt;L34,"○","×"))</f>
        <v>×</v>
      </c>
      <c r="K33" s="346"/>
      <c r="L33" s="63"/>
      <c r="M33" s="63"/>
      <c r="N33" s="64"/>
      <c r="O33" s="63"/>
      <c r="P33" s="346" t="str">
        <f>IF(N34="","",IF(N34&gt;R34,"○","×"))</f>
        <v>×</v>
      </c>
      <c r="Q33" s="346"/>
      <c r="R33" s="63"/>
      <c r="S33" s="67"/>
      <c r="T33" s="63"/>
      <c r="U33" s="63"/>
      <c r="V33" s="346" t="str">
        <f>IF(T34="","",IF(T34&gt;X34,"○","×"))</f>
        <v>×</v>
      </c>
      <c r="W33" s="346"/>
      <c r="X33" s="63"/>
      <c r="Y33" s="63"/>
      <c r="Z33" s="347"/>
      <c r="AA33" s="348"/>
      <c r="AB33" s="348"/>
      <c r="AC33" s="348"/>
      <c r="AD33" s="348"/>
      <c r="AE33" s="349"/>
      <c r="AF33" s="329">
        <f>IF(AND(P33="",V33="",J33=""),"",COUNTIF(H33:AE34,"○")*2+COUNTIF(H33:AE34,"×"))</f>
        <v>3</v>
      </c>
      <c r="AG33" s="330"/>
      <c r="AH33" s="330">
        <f>IF(AF33="","",RANK(AF33,AF27:AG34,))</f>
        <v>4</v>
      </c>
      <c r="AI33" s="333"/>
      <c r="AW33" s="21" t="str">
        <f>B26&amp;AH33</f>
        <v>Ａ4</v>
      </c>
      <c r="AX33" s="21" t="str">
        <f>B33</f>
        <v>あかがね</v>
      </c>
      <c r="AY33" s="21" t="str">
        <f>C34</f>
        <v>愛媛</v>
      </c>
    </row>
    <row r="34" spans="1:51" s="21" customFormat="1" ht="15.75">
      <c r="A34" s="342"/>
      <c r="B34" s="53" t="s">
        <v>14</v>
      </c>
      <c r="C34" s="308" t="s">
        <v>82</v>
      </c>
      <c r="D34" s="320"/>
      <c r="E34" s="320"/>
      <c r="F34" s="320"/>
      <c r="G34" s="55" t="s">
        <v>15</v>
      </c>
      <c r="H34" s="335">
        <f>IF(AD28="","",AD28)</f>
        <v>0</v>
      </c>
      <c r="I34" s="336"/>
      <c r="J34" s="337" t="s">
        <v>8</v>
      </c>
      <c r="K34" s="338"/>
      <c r="L34" s="336">
        <f>IF(Z28="","",Z28)</f>
        <v>5</v>
      </c>
      <c r="M34" s="336"/>
      <c r="N34" s="339">
        <f>IF(AD30="","",AD30)</f>
        <v>1</v>
      </c>
      <c r="O34" s="336"/>
      <c r="P34" s="337" t="s">
        <v>8</v>
      </c>
      <c r="Q34" s="338"/>
      <c r="R34" s="336">
        <f>IF(Z30="","",Z30)</f>
        <v>4</v>
      </c>
      <c r="S34" s="340"/>
      <c r="T34" s="336">
        <f>IF(AD32="","",AD32)</f>
        <v>0</v>
      </c>
      <c r="U34" s="336"/>
      <c r="V34" s="337" t="s">
        <v>8</v>
      </c>
      <c r="W34" s="338"/>
      <c r="X34" s="336">
        <f>IF(Z32="","",Z32)</f>
        <v>5</v>
      </c>
      <c r="Y34" s="336"/>
      <c r="Z34" s="350"/>
      <c r="AA34" s="351"/>
      <c r="AB34" s="351"/>
      <c r="AC34" s="351"/>
      <c r="AD34" s="351"/>
      <c r="AE34" s="352"/>
      <c r="AF34" s="331"/>
      <c r="AG34" s="332"/>
      <c r="AH34" s="332"/>
      <c r="AI34" s="334"/>
    </row>
    <row r="35" spans="1:51" s="21" customFormat="1" ht="10.5" customHeight="1">
      <c r="A35" s="17"/>
      <c r="B35" s="50"/>
      <c r="C35" s="9"/>
      <c r="D35" s="18"/>
      <c r="E35" s="18"/>
      <c r="F35" s="18"/>
      <c r="G35" s="56"/>
      <c r="H35" s="16"/>
      <c r="I35" s="16"/>
      <c r="J35" s="2"/>
      <c r="K35" s="17"/>
      <c r="L35" s="16"/>
      <c r="M35" s="16"/>
      <c r="N35" s="16"/>
      <c r="O35" s="16"/>
      <c r="P35" s="2"/>
      <c r="Q35" s="17"/>
      <c r="R35" s="16"/>
      <c r="S35" s="16"/>
      <c r="T35" s="16"/>
      <c r="U35" s="16"/>
      <c r="V35" s="2"/>
      <c r="W35" s="17"/>
      <c r="X35" s="16"/>
      <c r="Y35" s="16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51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389" t="s">
        <v>566</v>
      </c>
      <c r="AE36" s="389"/>
      <c r="AF36" s="389"/>
      <c r="AG36" s="337" t="s">
        <v>2</v>
      </c>
      <c r="AH36" s="337"/>
      <c r="AI36" s="337"/>
    </row>
    <row r="37" spans="1:51" ht="14.25">
      <c r="A37" s="25"/>
      <c r="B37" s="4" t="s">
        <v>4</v>
      </c>
      <c r="C37" s="390" t="s">
        <v>25</v>
      </c>
      <c r="D37" s="391"/>
      <c r="E37" s="391"/>
      <c r="F37" s="391"/>
      <c r="G37" s="26"/>
      <c r="H37" s="12">
        <v>1</v>
      </c>
      <c r="I37" s="392" t="str">
        <f>B38</f>
        <v>高松卓愛クラブ</v>
      </c>
      <c r="J37" s="392"/>
      <c r="K37" s="392"/>
      <c r="L37" s="392"/>
      <c r="M37" s="392"/>
      <c r="N37" s="13">
        <v>2</v>
      </c>
      <c r="O37" s="392" t="str">
        <f>B40</f>
        <v>愛媛県選抜</v>
      </c>
      <c r="P37" s="392"/>
      <c r="Q37" s="392"/>
      <c r="R37" s="392"/>
      <c r="S37" s="393"/>
      <c r="T37" s="12">
        <v>3</v>
      </c>
      <c r="U37" s="392" t="str">
        <f>B42</f>
        <v>北島クラブ</v>
      </c>
      <c r="V37" s="392"/>
      <c r="W37" s="392"/>
      <c r="X37" s="392"/>
      <c r="Y37" s="392"/>
      <c r="Z37" s="13">
        <v>4</v>
      </c>
      <c r="AA37" s="392" t="str">
        <f>B44</f>
        <v>彩クラブ</v>
      </c>
      <c r="AB37" s="392"/>
      <c r="AC37" s="392"/>
      <c r="AD37" s="392"/>
      <c r="AE37" s="394"/>
      <c r="AF37" s="395" t="s">
        <v>17</v>
      </c>
      <c r="AG37" s="396"/>
      <c r="AH37" s="397" t="s">
        <v>13</v>
      </c>
      <c r="AI37" s="398"/>
    </row>
    <row r="38" spans="1:51" ht="14.25">
      <c r="A38" s="383">
        <v>1</v>
      </c>
      <c r="B38" s="385" t="s">
        <v>215</v>
      </c>
      <c r="C38" s="386"/>
      <c r="D38" s="386"/>
      <c r="E38" s="386"/>
      <c r="F38" s="386"/>
      <c r="G38" s="387"/>
      <c r="H38" s="357"/>
      <c r="I38" s="357"/>
      <c r="J38" s="357"/>
      <c r="K38" s="357"/>
      <c r="L38" s="357"/>
      <c r="M38" s="357"/>
      <c r="N38" s="57"/>
      <c r="O38" s="58"/>
      <c r="P38" s="388" t="str">
        <f>IF(N39="","",IF(N39&gt;R39,"○","×"))</f>
        <v>○</v>
      </c>
      <c r="Q38" s="388"/>
      <c r="R38" s="58"/>
      <c r="S38" s="59"/>
      <c r="T38" s="58"/>
      <c r="U38" s="58"/>
      <c r="V38" s="388" t="str">
        <f>IF(T39="","",IF(T39&gt;X39,"○","×"))</f>
        <v>○</v>
      </c>
      <c r="W38" s="388"/>
      <c r="X38" s="58"/>
      <c r="Y38" s="59"/>
      <c r="Z38" s="60"/>
      <c r="AA38" s="61"/>
      <c r="AB38" s="388" t="str">
        <f>IF(Z39="","",IF(Z39&gt;AD39,"○","×"))</f>
        <v>○</v>
      </c>
      <c r="AC38" s="388"/>
      <c r="AD38" s="61"/>
      <c r="AE38" s="62"/>
      <c r="AF38" s="360">
        <f>IF(AND(P38="",V38="",AB38=""),"",COUNTIF(H38:AE39,"○")*2+COUNTIF(H38:AE39,"×"))</f>
        <v>6</v>
      </c>
      <c r="AG38" s="361"/>
      <c r="AH38" s="361">
        <f>IF(AF38="","",RANK(AF38,AF38:AG45,))</f>
        <v>1</v>
      </c>
      <c r="AI38" s="362"/>
      <c r="AW38" s="21" t="str">
        <f>B37&amp;AH38</f>
        <v>Ｂ1</v>
      </c>
      <c r="AX38" s="21" t="str">
        <f>B38</f>
        <v>高松卓愛クラブ</v>
      </c>
      <c r="AY38" s="21" t="str">
        <f>C39</f>
        <v>香川</v>
      </c>
    </row>
    <row r="39" spans="1:51" ht="15.75">
      <c r="A39" s="384"/>
      <c r="B39" s="50" t="s">
        <v>14</v>
      </c>
      <c r="C39" s="371" t="s">
        <v>84</v>
      </c>
      <c r="D39" s="371"/>
      <c r="E39" s="371"/>
      <c r="F39" s="371"/>
      <c r="G39" s="51" t="s">
        <v>15</v>
      </c>
      <c r="H39" s="357"/>
      <c r="I39" s="357"/>
      <c r="J39" s="357"/>
      <c r="K39" s="357"/>
      <c r="L39" s="357"/>
      <c r="M39" s="357"/>
      <c r="N39" s="365">
        <v>4</v>
      </c>
      <c r="O39" s="364"/>
      <c r="P39" s="358" t="s">
        <v>8</v>
      </c>
      <c r="Q39" s="359"/>
      <c r="R39" s="364">
        <v>1</v>
      </c>
      <c r="S39" s="366"/>
      <c r="T39" s="364">
        <v>4</v>
      </c>
      <c r="U39" s="364"/>
      <c r="V39" s="358" t="s">
        <v>8</v>
      </c>
      <c r="W39" s="359"/>
      <c r="X39" s="364">
        <v>1</v>
      </c>
      <c r="Y39" s="366"/>
      <c r="Z39" s="365">
        <v>5</v>
      </c>
      <c r="AA39" s="364"/>
      <c r="AB39" s="358" t="s">
        <v>8</v>
      </c>
      <c r="AC39" s="359"/>
      <c r="AD39" s="364">
        <v>0</v>
      </c>
      <c r="AE39" s="367"/>
      <c r="AF39" s="360"/>
      <c r="AG39" s="361"/>
      <c r="AH39" s="361"/>
      <c r="AI39" s="362"/>
      <c r="AW39" s="21"/>
      <c r="AX39" s="21"/>
      <c r="AY39" s="21"/>
    </row>
    <row r="40" spans="1:51" ht="14.25">
      <c r="A40" s="341">
        <v>2</v>
      </c>
      <c r="B40" s="343" t="s">
        <v>308</v>
      </c>
      <c r="C40" s="344"/>
      <c r="D40" s="344"/>
      <c r="E40" s="344"/>
      <c r="F40" s="344"/>
      <c r="G40" s="345"/>
      <c r="H40" s="66"/>
      <c r="I40" s="63"/>
      <c r="J40" s="346" t="str">
        <f>IF(H41="","",IF(H41&gt;L41,"○","×"))</f>
        <v>×</v>
      </c>
      <c r="K40" s="346"/>
      <c r="L40" s="63"/>
      <c r="M40" s="63"/>
      <c r="N40" s="347"/>
      <c r="O40" s="348"/>
      <c r="P40" s="348"/>
      <c r="Q40" s="348"/>
      <c r="R40" s="348"/>
      <c r="S40" s="378"/>
      <c r="T40" s="63"/>
      <c r="U40" s="63"/>
      <c r="V40" s="346" t="str">
        <f>IF(T41="","",IF(T41&gt;X41,"○","×"))</f>
        <v>○</v>
      </c>
      <c r="W40" s="346"/>
      <c r="X40" s="63"/>
      <c r="Y40" s="63"/>
      <c r="Z40" s="64"/>
      <c r="AA40" s="63"/>
      <c r="AB40" s="346" t="str">
        <f>IF(Z41="","",IF(Z41&gt;AD41,"○","×"))</f>
        <v>○</v>
      </c>
      <c r="AC40" s="346"/>
      <c r="AD40" s="63"/>
      <c r="AE40" s="65"/>
      <c r="AF40" s="329">
        <f>IF(AND(J40="",V40="",AB40=""),"",COUNTIF(H40:AE41,"○")*2+COUNTIF(H40:AE41,"×"))</f>
        <v>5</v>
      </c>
      <c r="AG40" s="330"/>
      <c r="AH40" s="330">
        <f>IF(AF40="","",RANK(AF40,AF38:AG45,))</f>
        <v>2</v>
      </c>
      <c r="AI40" s="333"/>
      <c r="AW40" s="21" t="str">
        <f>B37&amp;AH40</f>
        <v>Ｂ2</v>
      </c>
      <c r="AX40" s="21" t="str">
        <f>B40</f>
        <v>愛媛県選抜</v>
      </c>
      <c r="AY40" s="21" t="str">
        <f>C41</f>
        <v>愛媛</v>
      </c>
    </row>
    <row r="41" spans="1:51" ht="15.75">
      <c r="A41" s="353"/>
      <c r="B41" s="52" t="s">
        <v>14</v>
      </c>
      <c r="C41" s="371" t="s">
        <v>82</v>
      </c>
      <c r="D41" s="372"/>
      <c r="E41" s="372"/>
      <c r="F41" s="372"/>
      <c r="G41" s="54" t="s">
        <v>15</v>
      </c>
      <c r="H41" s="373">
        <f>IF(R39="","",R39)</f>
        <v>1</v>
      </c>
      <c r="I41" s="374"/>
      <c r="J41" s="375" t="s">
        <v>8</v>
      </c>
      <c r="K41" s="376"/>
      <c r="L41" s="374">
        <f>IF(N39="","",N39)</f>
        <v>4</v>
      </c>
      <c r="M41" s="374"/>
      <c r="N41" s="379"/>
      <c r="O41" s="380"/>
      <c r="P41" s="380"/>
      <c r="Q41" s="380"/>
      <c r="R41" s="380"/>
      <c r="S41" s="381"/>
      <c r="T41" s="374">
        <v>3</v>
      </c>
      <c r="U41" s="374"/>
      <c r="V41" s="375" t="s">
        <v>8</v>
      </c>
      <c r="W41" s="376"/>
      <c r="X41" s="374">
        <v>2</v>
      </c>
      <c r="Y41" s="374"/>
      <c r="Z41" s="377">
        <v>3</v>
      </c>
      <c r="AA41" s="374"/>
      <c r="AB41" s="375" t="s">
        <v>8</v>
      </c>
      <c r="AC41" s="376"/>
      <c r="AD41" s="374">
        <v>2</v>
      </c>
      <c r="AE41" s="382"/>
      <c r="AF41" s="368"/>
      <c r="AG41" s="369"/>
      <c r="AH41" s="369"/>
      <c r="AI41" s="370"/>
      <c r="AW41" s="21"/>
      <c r="AX41" s="21"/>
      <c r="AY41" s="21"/>
    </row>
    <row r="42" spans="1:51" ht="14.25">
      <c r="A42" s="341">
        <v>3</v>
      </c>
      <c r="B42" s="321" t="s">
        <v>87</v>
      </c>
      <c r="C42" s="354"/>
      <c r="D42" s="354"/>
      <c r="E42" s="354"/>
      <c r="F42" s="354"/>
      <c r="G42" s="355"/>
      <c r="H42" s="69"/>
      <c r="I42" s="61"/>
      <c r="J42" s="356" t="str">
        <f>IF(H43="","",IF(H43&gt;L43,"○","×"))</f>
        <v>×</v>
      </c>
      <c r="K42" s="356"/>
      <c r="L42" s="61"/>
      <c r="M42" s="61"/>
      <c r="N42" s="60"/>
      <c r="O42" s="61"/>
      <c r="P42" s="356" t="str">
        <f>IF(N43="","",IF(N43&gt;R43,"○","×"))</f>
        <v>×</v>
      </c>
      <c r="Q42" s="356"/>
      <c r="R42" s="61"/>
      <c r="S42" s="68"/>
      <c r="T42" s="357"/>
      <c r="U42" s="357"/>
      <c r="V42" s="357"/>
      <c r="W42" s="357"/>
      <c r="X42" s="357"/>
      <c r="Y42" s="357"/>
      <c r="Z42" s="60"/>
      <c r="AA42" s="61"/>
      <c r="AB42" s="356" t="str">
        <f>IF(Z43="","",IF(Z43&gt;AD43,"○","×"))</f>
        <v>×</v>
      </c>
      <c r="AC42" s="356"/>
      <c r="AD42" s="61"/>
      <c r="AE42" s="62"/>
      <c r="AF42" s="360">
        <f>IF(AND(P42="",J42="",AB42=""),"",COUNTIF(H42:AE43,"○")*2+COUNTIF(H42:AE43,"×"))</f>
        <v>3</v>
      </c>
      <c r="AG42" s="361"/>
      <c r="AH42" s="361">
        <f>IF(AF42="","",RANK(AF42,AF38:AG45,))</f>
        <v>4</v>
      </c>
      <c r="AI42" s="362"/>
      <c r="AW42" s="21" t="str">
        <f>B37&amp;AH42</f>
        <v>Ｂ4</v>
      </c>
      <c r="AX42" s="21" t="str">
        <f>B42</f>
        <v>北島クラブ</v>
      </c>
      <c r="AY42" s="21" t="str">
        <f>C43</f>
        <v>徳島</v>
      </c>
    </row>
    <row r="43" spans="1:51" ht="15.75">
      <c r="A43" s="353"/>
      <c r="B43" s="50" t="s">
        <v>14</v>
      </c>
      <c r="C43" s="321" t="s">
        <v>81</v>
      </c>
      <c r="D43" s="354"/>
      <c r="E43" s="354"/>
      <c r="F43" s="354"/>
      <c r="G43" s="51" t="s">
        <v>15</v>
      </c>
      <c r="H43" s="363">
        <f>IF(X39="","",X39)</f>
        <v>1</v>
      </c>
      <c r="I43" s="364"/>
      <c r="J43" s="358" t="s">
        <v>8</v>
      </c>
      <c r="K43" s="359"/>
      <c r="L43" s="364">
        <f>IF(T39="","",T39)</f>
        <v>4</v>
      </c>
      <c r="M43" s="364"/>
      <c r="N43" s="365">
        <f>IF(X41="","",X41)</f>
        <v>2</v>
      </c>
      <c r="O43" s="364"/>
      <c r="P43" s="358" t="s">
        <v>8</v>
      </c>
      <c r="Q43" s="359"/>
      <c r="R43" s="364">
        <f>IF(T41="","",T41)</f>
        <v>3</v>
      </c>
      <c r="S43" s="366"/>
      <c r="T43" s="357"/>
      <c r="U43" s="357"/>
      <c r="V43" s="357"/>
      <c r="W43" s="357"/>
      <c r="X43" s="357"/>
      <c r="Y43" s="357"/>
      <c r="Z43" s="365">
        <v>2</v>
      </c>
      <c r="AA43" s="364"/>
      <c r="AB43" s="358" t="s">
        <v>8</v>
      </c>
      <c r="AC43" s="359"/>
      <c r="AD43" s="364">
        <v>3</v>
      </c>
      <c r="AE43" s="367"/>
      <c r="AF43" s="360"/>
      <c r="AG43" s="361"/>
      <c r="AH43" s="361"/>
      <c r="AI43" s="362"/>
      <c r="AW43" s="21"/>
      <c r="AX43" s="21"/>
      <c r="AY43" s="21"/>
    </row>
    <row r="44" spans="1:51" ht="14.25">
      <c r="A44" s="341">
        <v>4</v>
      </c>
      <c r="B44" s="343" t="s">
        <v>309</v>
      </c>
      <c r="C44" s="344"/>
      <c r="D44" s="344"/>
      <c r="E44" s="344"/>
      <c r="F44" s="344"/>
      <c r="G44" s="345"/>
      <c r="H44" s="63"/>
      <c r="I44" s="63"/>
      <c r="J44" s="346" t="str">
        <f>IF(H45="","",IF(H45&gt;L45,"○","×"))</f>
        <v>×</v>
      </c>
      <c r="K44" s="346"/>
      <c r="L44" s="63"/>
      <c r="M44" s="63"/>
      <c r="N44" s="64"/>
      <c r="O44" s="63"/>
      <c r="P44" s="346" t="str">
        <f>IF(N45="","",IF(N45&gt;R45,"○","×"))</f>
        <v>×</v>
      </c>
      <c r="Q44" s="346"/>
      <c r="R44" s="63"/>
      <c r="S44" s="67"/>
      <c r="T44" s="63"/>
      <c r="U44" s="63"/>
      <c r="V44" s="346" t="str">
        <f>IF(T45="","",IF(T45&gt;X45,"○","×"))</f>
        <v>○</v>
      </c>
      <c r="W44" s="346"/>
      <c r="X44" s="63"/>
      <c r="Y44" s="63"/>
      <c r="Z44" s="347"/>
      <c r="AA44" s="348"/>
      <c r="AB44" s="348"/>
      <c r="AC44" s="348"/>
      <c r="AD44" s="348"/>
      <c r="AE44" s="349"/>
      <c r="AF44" s="329">
        <f>IF(AND(P44="",V44="",J44=""),"",COUNTIF(H44:AE45,"○")*2+COUNTIF(H44:AE45,"×"))</f>
        <v>4</v>
      </c>
      <c r="AG44" s="330"/>
      <c r="AH44" s="330">
        <f>IF(AF44="","",RANK(AF44,AF38:AG45,))</f>
        <v>3</v>
      </c>
      <c r="AI44" s="333"/>
      <c r="AW44" s="21" t="str">
        <f>B37&amp;AH44</f>
        <v>Ｂ3</v>
      </c>
      <c r="AX44" s="21" t="str">
        <f>B44</f>
        <v>彩クラブ</v>
      </c>
      <c r="AY44" s="21" t="str">
        <f>C45</f>
        <v>高知</v>
      </c>
    </row>
    <row r="45" spans="1:51" ht="15.75">
      <c r="A45" s="342"/>
      <c r="B45" s="53" t="s">
        <v>14</v>
      </c>
      <c r="C45" s="308" t="s">
        <v>79</v>
      </c>
      <c r="D45" s="320"/>
      <c r="E45" s="320"/>
      <c r="F45" s="320"/>
      <c r="G45" s="55" t="s">
        <v>15</v>
      </c>
      <c r="H45" s="335">
        <f>IF(AD39="","",AD39)</f>
        <v>0</v>
      </c>
      <c r="I45" s="336"/>
      <c r="J45" s="337" t="s">
        <v>8</v>
      </c>
      <c r="K45" s="338"/>
      <c r="L45" s="336">
        <f>IF(Z39="","",Z39)</f>
        <v>5</v>
      </c>
      <c r="M45" s="336"/>
      <c r="N45" s="339">
        <f>IF(AD41="","",AD41)</f>
        <v>2</v>
      </c>
      <c r="O45" s="336"/>
      <c r="P45" s="337" t="s">
        <v>8</v>
      </c>
      <c r="Q45" s="338"/>
      <c r="R45" s="336">
        <f>IF(Z41="","",Z41)</f>
        <v>3</v>
      </c>
      <c r="S45" s="340"/>
      <c r="T45" s="336">
        <f>IF(AD43="","",AD43)</f>
        <v>3</v>
      </c>
      <c r="U45" s="336"/>
      <c r="V45" s="337" t="s">
        <v>8</v>
      </c>
      <c r="W45" s="338"/>
      <c r="X45" s="336">
        <f>IF(Z43="","",Z43)</f>
        <v>2</v>
      </c>
      <c r="Y45" s="336"/>
      <c r="Z45" s="350"/>
      <c r="AA45" s="351"/>
      <c r="AB45" s="351"/>
      <c r="AC45" s="351"/>
      <c r="AD45" s="351"/>
      <c r="AE45" s="352"/>
      <c r="AF45" s="331"/>
      <c r="AG45" s="332"/>
      <c r="AH45" s="332"/>
      <c r="AI45" s="334"/>
    </row>
    <row r="46" spans="1:51" ht="15.75">
      <c r="A46" s="17"/>
      <c r="B46" s="50"/>
      <c r="C46" s="9"/>
      <c r="D46" s="18"/>
      <c r="E46" s="18"/>
      <c r="F46" s="18"/>
      <c r="G46" s="56"/>
      <c r="H46" s="16"/>
      <c r="I46" s="16"/>
      <c r="J46" s="2"/>
      <c r="K46" s="17"/>
      <c r="L46" s="16"/>
      <c r="M46" s="16"/>
      <c r="N46" s="16"/>
      <c r="O46" s="16"/>
      <c r="P46" s="2"/>
      <c r="Q46" s="17"/>
      <c r="R46" s="16"/>
      <c r="S46" s="16"/>
      <c r="T46" s="16"/>
      <c r="U46" s="16"/>
      <c r="V46" s="2"/>
      <c r="W46" s="17"/>
      <c r="X46" s="16"/>
      <c r="Y46" s="16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51" ht="14.25">
      <c r="A47" s="306" t="s">
        <v>0</v>
      </c>
      <c r="B47" s="307"/>
      <c r="C47" s="307"/>
      <c r="D47" s="307"/>
      <c r="E47" s="22"/>
      <c r="F47" s="307" t="s">
        <v>41</v>
      </c>
      <c r="G47" s="307"/>
      <c r="H47" s="307"/>
      <c r="I47" s="22"/>
      <c r="J47" s="8" t="s">
        <v>7</v>
      </c>
      <c r="K47" s="22">
        <v>1</v>
      </c>
      <c r="L47" s="22" t="s">
        <v>40</v>
      </c>
      <c r="M47" s="22">
        <v>4</v>
      </c>
      <c r="N47" s="8" t="s">
        <v>42</v>
      </c>
      <c r="O47" s="22">
        <v>2</v>
      </c>
      <c r="P47" s="22" t="s">
        <v>40</v>
      </c>
      <c r="Q47" s="22">
        <v>3</v>
      </c>
      <c r="R47" s="22"/>
      <c r="S47" s="8" t="s">
        <v>16</v>
      </c>
      <c r="T47" s="22">
        <v>1</v>
      </c>
      <c r="U47" s="22" t="s">
        <v>40</v>
      </c>
      <c r="V47" s="22">
        <v>3</v>
      </c>
      <c r="W47" s="8" t="s">
        <v>42</v>
      </c>
      <c r="X47" s="22">
        <v>2</v>
      </c>
      <c r="Y47" s="22" t="s">
        <v>40</v>
      </c>
      <c r="Z47" s="22">
        <v>4</v>
      </c>
      <c r="AA47" s="22"/>
      <c r="AB47" s="8" t="s">
        <v>28</v>
      </c>
      <c r="AC47" s="22">
        <v>1</v>
      </c>
      <c r="AD47" s="22" t="s">
        <v>40</v>
      </c>
      <c r="AE47" s="22">
        <v>2</v>
      </c>
      <c r="AF47" s="8" t="s">
        <v>42</v>
      </c>
      <c r="AG47" s="22">
        <v>3</v>
      </c>
      <c r="AH47" s="22" t="s">
        <v>40</v>
      </c>
      <c r="AI47" s="22">
        <v>4</v>
      </c>
    </row>
    <row r="48" spans="1:51" ht="14.25">
      <c r="A48" s="8"/>
      <c r="B48" s="22"/>
      <c r="C48" s="22"/>
      <c r="D48" s="22"/>
      <c r="E48" s="22"/>
      <c r="F48" s="22"/>
      <c r="G48" s="22"/>
      <c r="H48" s="22"/>
      <c r="I48" s="22"/>
      <c r="J48" s="8"/>
      <c r="K48" s="22"/>
      <c r="L48" s="22"/>
      <c r="M48" s="22"/>
      <c r="N48" s="8"/>
      <c r="O48" s="22"/>
      <c r="P48" s="22"/>
      <c r="Q48" s="22"/>
      <c r="R48" s="22"/>
      <c r="S48" s="8"/>
      <c r="T48" s="22"/>
      <c r="U48" s="22"/>
      <c r="V48" s="22"/>
      <c r="W48" s="8"/>
      <c r="X48" s="22"/>
      <c r="Y48" s="22"/>
      <c r="Z48" s="22"/>
      <c r="AA48" s="22"/>
      <c r="AB48" s="8"/>
      <c r="AC48" s="22"/>
      <c r="AD48" s="22"/>
      <c r="AE48" s="22"/>
      <c r="AF48" s="8"/>
      <c r="AG48" s="22"/>
      <c r="AH48" s="22"/>
      <c r="AI48" s="22"/>
    </row>
    <row r="49" spans="1:35" ht="14.25" customHeight="1">
      <c r="A49" s="21"/>
      <c r="B49" s="2" t="s">
        <v>9</v>
      </c>
      <c r="C49" s="321" t="s">
        <v>74</v>
      </c>
      <c r="D49" s="321"/>
      <c r="E49" s="321"/>
      <c r="F49" s="321"/>
      <c r="G49" s="321"/>
      <c r="H49" s="321"/>
      <c r="I49" s="321"/>
      <c r="J49" s="2" t="s">
        <v>10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4.2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 thickBot="1">
      <c r="A51" s="21"/>
      <c r="B51" s="21"/>
      <c r="C51" s="306" t="s">
        <v>3</v>
      </c>
      <c r="D51" s="307">
        <v>1</v>
      </c>
      <c r="F51" s="322" t="str">
        <f>IF(ISERROR(VLOOKUP(C51&amp;D51,$AW:$AY,2,FALSE))=TRUE,"",VLOOKUP(C51&amp;D51,$AW:$AY,2,FALSE))</f>
        <v>徳島県選抜</v>
      </c>
      <c r="G51" s="323"/>
      <c r="H51" s="323"/>
      <c r="I51" s="323"/>
      <c r="J51" s="323"/>
      <c r="K51" s="324"/>
      <c r="L51" s="99"/>
      <c r="M51" s="94"/>
      <c r="N51" s="314"/>
      <c r="O51" s="314"/>
      <c r="P51" s="90"/>
      <c r="Q51" s="90"/>
      <c r="R51" s="90"/>
      <c r="S51" s="90"/>
      <c r="T51" s="90"/>
      <c r="U51" s="90"/>
      <c r="V51" s="314"/>
      <c r="W51" s="314"/>
      <c r="X51" s="97"/>
      <c r="Y51" s="98"/>
      <c r="Z51" s="322" t="str">
        <f>IF(ISERROR(VLOOKUP(AG51&amp;AH51,$AW:$AY,2,FALSE))=TRUE,"",VLOOKUP(AG51&amp;AH51,$AW:$AY,2,FALSE))</f>
        <v>黒潮クラブ</v>
      </c>
      <c r="AA51" s="325"/>
      <c r="AB51" s="325"/>
      <c r="AC51" s="325"/>
      <c r="AD51" s="325"/>
      <c r="AE51" s="326"/>
      <c r="AF51" s="21"/>
      <c r="AG51" s="306" t="s">
        <v>3</v>
      </c>
      <c r="AH51" s="307">
        <v>2</v>
      </c>
      <c r="AI51" s="21"/>
    </row>
    <row r="52" spans="1:35" ht="14.25" customHeight="1" thickTop="1" thickBot="1">
      <c r="A52" s="21"/>
      <c r="B52" s="21"/>
      <c r="C52" s="307"/>
      <c r="D52" s="307"/>
      <c r="E52" s="21"/>
      <c r="F52" s="79" t="s">
        <v>855</v>
      </c>
      <c r="G52" s="308" t="str">
        <f>IF(ISERROR(VLOOKUP(C51&amp;D51,$AW:$AY,3,FALSE))=TRUE,"",VLOOKUP(C51&amp;D51,$AW:$AY,3,FALSE))</f>
        <v>徳島</v>
      </c>
      <c r="H52" s="308"/>
      <c r="I52" s="308"/>
      <c r="J52" s="308"/>
      <c r="K52" s="55" t="s">
        <v>856</v>
      </c>
      <c r="L52" s="309"/>
      <c r="M52" s="310"/>
      <c r="N52" s="310"/>
      <c r="O52" s="219"/>
      <c r="P52" s="314"/>
      <c r="Q52" s="314"/>
      <c r="R52" s="213"/>
      <c r="S52" s="215"/>
      <c r="T52" s="315"/>
      <c r="U52" s="315"/>
      <c r="V52" s="214"/>
      <c r="W52" s="316"/>
      <c r="X52" s="317"/>
      <c r="Y52" s="318"/>
      <c r="Z52" s="79" t="s">
        <v>855</v>
      </c>
      <c r="AA52" s="308" t="str">
        <f>IF(ISERROR(VLOOKUP(AG51&amp;AH51,$AW:$AY,3,FALSE))=TRUE,"",VLOOKUP(AG51&amp;AH51,$AW:$AY,3,FALSE))</f>
        <v>高知</v>
      </c>
      <c r="AB52" s="320"/>
      <c r="AC52" s="320"/>
      <c r="AD52" s="320"/>
      <c r="AE52" s="55" t="s">
        <v>856</v>
      </c>
      <c r="AF52" s="21"/>
      <c r="AG52" s="306"/>
      <c r="AH52" s="307"/>
      <c r="AI52" s="21"/>
    </row>
    <row r="53" spans="1:35" ht="15.75" thickTop="1" thickBot="1">
      <c r="A53" s="21"/>
      <c r="B53" s="21"/>
      <c r="C53" s="306" t="s">
        <v>4</v>
      </c>
      <c r="D53" s="307">
        <v>2</v>
      </c>
      <c r="F53" s="322" t="str">
        <f>IF(ISERROR(VLOOKUP(C53&amp;D53,$AW:$AY,2,FALSE))=TRUE,"",VLOOKUP(C53&amp;D53,$AW:$AY,2,FALSE))</f>
        <v>愛媛県選抜</v>
      </c>
      <c r="G53" s="323"/>
      <c r="H53" s="323"/>
      <c r="I53" s="323"/>
      <c r="J53" s="323"/>
      <c r="K53" s="324"/>
      <c r="L53" s="311"/>
      <c r="M53" s="312"/>
      <c r="N53" s="313"/>
      <c r="O53" s="90"/>
      <c r="P53" s="91"/>
      <c r="Q53" s="317"/>
      <c r="R53" s="317"/>
      <c r="S53" s="314"/>
      <c r="T53" s="314"/>
      <c r="U53" s="94"/>
      <c r="V53" s="216"/>
      <c r="W53" s="315"/>
      <c r="X53" s="315"/>
      <c r="Y53" s="319"/>
      <c r="Z53" s="322" t="str">
        <f>IF(ISERROR(VLOOKUP(AG53&amp;AH53,$AW:$AY,2,FALSE))=TRUE,"",VLOOKUP(AG53&amp;AH53,$AW:$AY,2,FALSE))</f>
        <v>高松卓愛クラブ</v>
      </c>
      <c r="AA53" s="325"/>
      <c r="AB53" s="325"/>
      <c r="AC53" s="325"/>
      <c r="AD53" s="325"/>
      <c r="AE53" s="326"/>
      <c r="AF53" s="21"/>
      <c r="AG53" s="306" t="s">
        <v>4</v>
      </c>
      <c r="AH53" s="307">
        <v>1</v>
      </c>
      <c r="AI53" s="21"/>
    </row>
    <row r="54" spans="1:35" ht="14.25" customHeight="1" thickTop="1">
      <c r="A54" s="21"/>
      <c r="B54" s="21"/>
      <c r="C54" s="307"/>
      <c r="D54" s="307"/>
      <c r="E54" s="21"/>
      <c r="F54" s="79" t="s">
        <v>855</v>
      </c>
      <c r="G54" s="308" t="str">
        <f>IF(ISERROR(VLOOKUP(C53&amp;D53,$AW:$AY,3,FALSE))=TRUE,"",VLOOKUP(C53&amp;D53,$AW:$AY,3,FALSE))</f>
        <v>愛媛</v>
      </c>
      <c r="H54" s="308"/>
      <c r="I54" s="308"/>
      <c r="J54" s="308"/>
      <c r="K54" s="55" t="s">
        <v>856</v>
      </c>
      <c r="L54" s="93"/>
      <c r="M54" s="90"/>
      <c r="N54" s="327"/>
      <c r="O54" s="327"/>
      <c r="P54" s="94"/>
      <c r="Q54" s="94"/>
      <c r="R54" s="94"/>
      <c r="S54" s="94"/>
      <c r="T54" s="94"/>
      <c r="U54" s="90"/>
      <c r="V54" s="90"/>
      <c r="W54" s="90"/>
      <c r="X54" s="90"/>
      <c r="Y54" s="92"/>
      <c r="Z54" s="79" t="s">
        <v>855</v>
      </c>
      <c r="AA54" s="308" t="str">
        <f>IF(ISERROR(VLOOKUP(AG53&amp;AH53,$AW:$AY,3,FALSE))=TRUE,"",VLOOKUP(AG53&amp;AH53,$AW:$AY,3,FALSE))</f>
        <v>香川</v>
      </c>
      <c r="AB54" s="320"/>
      <c r="AC54" s="320"/>
      <c r="AD54" s="320"/>
      <c r="AE54" s="55" t="s">
        <v>856</v>
      </c>
      <c r="AF54" s="21"/>
      <c r="AG54" s="306"/>
      <c r="AH54" s="307"/>
      <c r="AI54" s="21"/>
    </row>
    <row r="55" spans="1:35"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</row>
    <row r="56" spans="1:35" ht="14.25">
      <c r="A56" s="21"/>
      <c r="B56" s="2" t="s">
        <v>9</v>
      </c>
      <c r="C56" s="321" t="s">
        <v>75</v>
      </c>
      <c r="D56" s="321"/>
      <c r="E56" s="321"/>
      <c r="F56" s="321"/>
      <c r="G56" s="321"/>
      <c r="H56" s="321"/>
      <c r="I56" s="321"/>
      <c r="J56" s="2" t="s">
        <v>10</v>
      </c>
      <c r="K56" s="21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4.25" customHeight="1" thickBot="1">
      <c r="A58" s="21"/>
      <c r="B58" s="21"/>
      <c r="C58" s="306" t="s">
        <v>3</v>
      </c>
      <c r="D58" s="307">
        <v>3</v>
      </c>
      <c r="F58" s="322" t="str">
        <f t="shared" ref="F58" si="0">IF(ISERROR(VLOOKUP(C58&amp;D58,$AW:$AY,2,FALSE))=TRUE,"",VLOOKUP(C58&amp;D58,$AW:$AY,2,FALSE))</f>
        <v>卓窓会</v>
      </c>
      <c r="G58" s="323"/>
      <c r="H58" s="323"/>
      <c r="I58" s="323"/>
      <c r="J58" s="323"/>
      <c r="K58" s="324"/>
      <c r="L58" s="99"/>
      <c r="M58" s="94"/>
      <c r="N58" s="314"/>
      <c r="O58" s="314"/>
      <c r="P58" s="90"/>
      <c r="Q58" s="90"/>
      <c r="R58" s="90"/>
      <c r="S58" s="90"/>
      <c r="T58" s="90"/>
      <c r="U58" s="90"/>
      <c r="V58" s="314"/>
      <c r="W58" s="314"/>
      <c r="X58" s="94"/>
      <c r="Y58" s="220"/>
      <c r="Z58" s="322" t="str">
        <f t="shared" ref="Z58" si="1">IF(ISERROR(VLOOKUP(AG58&amp;AH58,$AW:$AY,2,FALSE))=TRUE,"",VLOOKUP(AG58&amp;AH58,$AW:$AY,2,FALSE))</f>
        <v>あかがね</v>
      </c>
      <c r="AA58" s="325"/>
      <c r="AB58" s="325"/>
      <c r="AC58" s="325"/>
      <c r="AD58" s="325"/>
      <c r="AE58" s="326"/>
      <c r="AF58" s="21"/>
      <c r="AG58" s="306" t="s">
        <v>3</v>
      </c>
      <c r="AH58" s="307">
        <v>4</v>
      </c>
      <c r="AI58" s="21"/>
    </row>
    <row r="59" spans="1:35" ht="14.25" customHeight="1" thickTop="1" thickBot="1">
      <c r="A59" s="21"/>
      <c r="B59" s="21"/>
      <c r="C59" s="307"/>
      <c r="D59" s="307"/>
      <c r="E59" s="21"/>
      <c r="F59" s="79" t="s">
        <v>855</v>
      </c>
      <c r="G59" s="308" t="str">
        <f t="shared" ref="G59" si="2">IF(ISERROR(VLOOKUP(C58&amp;D58,$AW:$AY,3,FALSE))=TRUE,"",VLOOKUP(C58&amp;D58,$AW:$AY,3,FALSE))</f>
        <v>香川</v>
      </c>
      <c r="H59" s="308"/>
      <c r="I59" s="308"/>
      <c r="J59" s="308"/>
      <c r="K59" s="55" t="s">
        <v>856</v>
      </c>
      <c r="L59" s="309"/>
      <c r="M59" s="310"/>
      <c r="N59" s="310"/>
      <c r="O59" s="219"/>
      <c r="P59" s="315"/>
      <c r="Q59" s="315"/>
      <c r="R59" s="223"/>
      <c r="S59" s="97"/>
      <c r="T59" s="327"/>
      <c r="U59" s="327"/>
      <c r="V59" s="221"/>
      <c r="W59" s="310"/>
      <c r="X59" s="310"/>
      <c r="Y59" s="328"/>
      <c r="Z59" s="79" t="s">
        <v>855</v>
      </c>
      <c r="AA59" s="308" t="str">
        <f t="shared" ref="AA59" si="3">IF(ISERROR(VLOOKUP(AG58&amp;AH58,$AW:$AY,3,FALSE))=TRUE,"",VLOOKUP(AG58&amp;AH58,$AW:$AY,3,FALSE))</f>
        <v>愛媛</v>
      </c>
      <c r="AB59" s="320"/>
      <c r="AC59" s="320"/>
      <c r="AD59" s="320"/>
      <c r="AE59" s="55" t="s">
        <v>856</v>
      </c>
      <c r="AF59" s="21"/>
      <c r="AG59" s="306"/>
      <c r="AH59" s="307"/>
      <c r="AI59" s="21"/>
    </row>
    <row r="60" spans="1:35" ht="15" thickTop="1">
      <c r="A60" s="21"/>
      <c r="B60" s="21"/>
      <c r="C60" s="306" t="s">
        <v>4</v>
      </c>
      <c r="D60" s="307">
        <v>4</v>
      </c>
      <c r="F60" s="322" t="str">
        <f t="shared" ref="F60" si="4">IF(ISERROR(VLOOKUP(C60&amp;D60,$AW:$AY,2,FALSE))=TRUE,"",VLOOKUP(C60&amp;D60,$AW:$AY,2,FALSE))</f>
        <v>北島クラブ</v>
      </c>
      <c r="G60" s="323"/>
      <c r="H60" s="323"/>
      <c r="I60" s="323"/>
      <c r="J60" s="323"/>
      <c r="K60" s="324"/>
      <c r="L60" s="311"/>
      <c r="M60" s="312"/>
      <c r="N60" s="313"/>
      <c r="O60" s="90"/>
      <c r="P60" s="94"/>
      <c r="Q60" s="314"/>
      <c r="R60" s="314"/>
      <c r="S60" s="317"/>
      <c r="T60" s="317"/>
      <c r="U60" s="91"/>
      <c r="V60" s="222"/>
      <c r="W60" s="311"/>
      <c r="X60" s="312"/>
      <c r="Y60" s="313"/>
      <c r="Z60" s="322" t="str">
        <f t="shared" ref="Z60" si="5">IF(ISERROR(VLOOKUP(AG60&amp;AH60,$AW:$AY,2,FALSE))=TRUE,"",VLOOKUP(AG60&amp;AH60,$AW:$AY,2,FALSE))</f>
        <v>彩クラブ</v>
      </c>
      <c r="AA60" s="325"/>
      <c r="AB60" s="325"/>
      <c r="AC60" s="325"/>
      <c r="AD60" s="325"/>
      <c r="AE60" s="326"/>
      <c r="AF60" s="21"/>
      <c r="AG60" s="306" t="s">
        <v>4</v>
      </c>
      <c r="AH60" s="307">
        <v>3</v>
      </c>
      <c r="AI60" s="21"/>
    </row>
    <row r="61" spans="1:35" ht="14.25">
      <c r="A61" s="21"/>
      <c r="B61" s="21"/>
      <c r="C61" s="307"/>
      <c r="D61" s="307"/>
      <c r="E61" s="21"/>
      <c r="F61" s="79" t="s">
        <v>855</v>
      </c>
      <c r="G61" s="308" t="str">
        <f t="shared" ref="G61" si="6">IF(ISERROR(VLOOKUP(C60&amp;D60,$AW:$AY,3,FALSE))=TRUE,"",VLOOKUP(C60&amp;D60,$AW:$AY,3,FALSE))</f>
        <v>徳島</v>
      </c>
      <c r="H61" s="308"/>
      <c r="I61" s="308"/>
      <c r="J61" s="308"/>
      <c r="K61" s="55" t="s">
        <v>856</v>
      </c>
      <c r="L61" s="24"/>
      <c r="M61" s="21"/>
      <c r="N61" s="307"/>
      <c r="O61" s="307"/>
      <c r="P61" s="19"/>
      <c r="Q61" s="19"/>
      <c r="R61" s="19"/>
      <c r="S61" s="19"/>
      <c r="T61" s="19"/>
      <c r="U61" s="21"/>
      <c r="V61" s="21"/>
      <c r="W61" s="21"/>
      <c r="X61" s="21"/>
      <c r="Y61" s="15"/>
      <c r="Z61" s="79" t="s">
        <v>855</v>
      </c>
      <c r="AA61" s="308" t="str">
        <f t="shared" ref="AA61" si="7">IF(ISERROR(VLOOKUP(AG60&amp;AH60,$AW:$AY,3,FALSE))=TRUE,"",VLOOKUP(AG60&amp;AH60,$AW:$AY,3,FALSE))</f>
        <v>高知</v>
      </c>
      <c r="AB61" s="320"/>
      <c r="AC61" s="320"/>
      <c r="AD61" s="320"/>
      <c r="AE61" s="55" t="s">
        <v>856</v>
      </c>
      <c r="AF61" s="21"/>
      <c r="AG61" s="306"/>
      <c r="AH61" s="307"/>
      <c r="AI61" s="21"/>
    </row>
  </sheetData>
  <mergeCells count="387">
    <mergeCell ref="AT16:AU17"/>
    <mergeCell ref="T17:U17"/>
    <mergeCell ref="V17:W17"/>
    <mergeCell ref="X17:Y17"/>
    <mergeCell ref="Z17:AA17"/>
    <mergeCell ref="AB16:AC16"/>
    <mergeCell ref="AB17:AC17"/>
    <mergeCell ref="AD17:AE17"/>
    <mergeCell ref="AH16:AI16"/>
    <mergeCell ref="AR16:AS17"/>
    <mergeCell ref="AL16:AQ17"/>
    <mergeCell ref="V16:W16"/>
    <mergeCell ref="AF17:AG17"/>
    <mergeCell ref="AH17:AI17"/>
    <mergeCell ref="AJ17:AK17"/>
    <mergeCell ref="AR14:AS15"/>
    <mergeCell ref="AT14:AU15"/>
    <mergeCell ref="C15:F15"/>
    <mergeCell ref="N15:O15"/>
    <mergeCell ref="P15:Q15"/>
    <mergeCell ref="R15:S15"/>
    <mergeCell ref="T15:U15"/>
    <mergeCell ref="V15:W15"/>
    <mergeCell ref="X15:Y15"/>
    <mergeCell ref="Z15:AA15"/>
    <mergeCell ref="AF14:AK15"/>
    <mergeCell ref="AN14:AO14"/>
    <mergeCell ref="AL15:AM15"/>
    <mergeCell ref="AN15:AO15"/>
    <mergeCell ref="AP15:AQ15"/>
    <mergeCell ref="AD15:AE15"/>
    <mergeCell ref="A16:A17"/>
    <mergeCell ref="B16:G16"/>
    <mergeCell ref="R17:S17"/>
    <mergeCell ref="P16:Q16"/>
    <mergeCell ref="N17:O17"/>
    <mergeCell ref="P17:Q17"/>
    <mergeCell ref="J14:K14"/>
    <mergeCell ref="H15:I15"/>
    <mergeCell ref="J15:K15"/>
    <mergeCell ref="L15:M15"/>
    <mergeCell ref="C17:F17"/>
    <mergeCell ref="H17:I17"/>
    <mergeCell ref="J17:K17"/>
    <mergeCell ref="L17:M17"/>
    <mergeCell ref="J16:K16"/>
    <mergeCell ref="C11:F11"/>
    <mergeCell ref="J12:K12"/>
    <mergeCell ref="AB7:AC7"/>
    <mergeCell ref="X7:Y7"/>
    <mergeCell ref="AB6:AC6"/>
    <mergeCell ref="AB10:AC10"/>
    <mergeCell ref="A14:A15"/>
    <mergeCell ref="B14:G14"/>
    <mergeCell ref="P14:Q14"/>
    <mergeCell ref="V14:W14"/>
    <mergeCell ref="AB14:AC14"/>
    <mergeCell ref="AB15:AC15"/>
    <mergeCell ref="C13:F13"/>
    <mergeCell ref="H13:I13"/>
    <mergeCell ref="B8:G8"/>
    <mergeCell ref="H9:I9"/>
    <mergeCell ref="H11:I11"/>
    <mergeCell ref="B10:G10"/>
    <mergeCell ref="J8:K8"/>
    <mergeCell ref="J9:K9"/>
    <mergeCell ref="J11:K11"/>
    <mergeCell ref="AS4:AU4"/>
    <mergeCell ref="AA5:AE5"/>
    <mergeCell ref="U5:Y5"/>
    <mergeCell ref="V6:W6"/>
    <mergeCell ref="T7:U7"/>
    <mergeCell ref="AT5:AU5"/>
    <mergeCell ref="AR5:AS5"/>
    <mergeCell ref="I5:M5"/>
    <mergeCell ref="C3:G3"/>
    <mergeCell ref="B6:G6"/>
    <mergeCell ref="C7:F7"/>
    <mergeCell ref="C5:F5"/>
    <mergeCell ref="R7:S7"/>
    <mergeCell ref="O5:S5"/>
    <mergeCell ref="P6:Q6"/>
    <mergeCell ref="N7:O7"/>
    <mergeCell ref="H6:M7"/>
    <mergeCell ref="AM5:AQ5"/>
    <mergeCell ref="AN6:AO6"/>
    <mergeCell ref="AL7:AM7"/>
    <mergeCell ref="AN7:AO7"/>
    <mergeCell ref="AP7:AQ7"/>
    <mergeCell ref="P7:Q7"/>
    <mergeCell ref="AJ7:AK7"/>
    <mergeCell ref="AD9:AE9"/>
    <mergeCell ref="D1:AR1"/>
    <mergeCell ref="B12:G12"/>
    <mergeCell ref="C9:F9"/>
    <mergeCell ref="T10:Y11"/>
    <mergeCell ref="J10:K10"/>
    <mergeCell ref="Z9:AA9"/>
    <mergeCell ref="AB9:AC9"/>
    <mergeCell ref="AR12:AS13"/>
    <mergeCell ref="L9:M9"/>
    <mergeCell ref="P13:Q13"/>
    <mergeCell ref="R13:S13"/>
    <mergeCell ref="L13:M13"/>
    <mergeCell ref="P10:Q10"/>
    <mergeCell ref="N11:O11"/>
    <mergeCell ref="AF9:AG9"/>
    <mergeCell ref="AH9:AI9"/>
    <mergeCell ref="T9:U9"/>
    <mergeCell ref="J13:K13"/>
    <mergeCell ref="P12:Q12"/>
    <mergeCell ref="AG5:AK5"/>
    <mergeCell ref="AH6:AI6"/>
    <mergeCell ref="AF7:AG7"/>
    <mergeCell ref="AH7:AI7"/>
    <mergeCell ref="F19:H19"/>
    <mergeCell ref="AR10:AS11"/>
    <mergeCell ref="N13:O13"/>
    <mergeCell ref="L11:M11"/>
    <mergeCell ref="A19:D19"/>
    <mergeCell ref="AB8:AC8"/>
    <mergeCell ref="AT10:AU11"/>
    <mergeCell ref="AR6:AS7"/>
    <mergeCell ref="AT6:AU7"/>
    <mergeCell ref="AR8:AS9"/>
    <mergeCell ref="AT8:AU9"/>
    <mergeCell ref="V8:W8"/>
    <mergeCell ref="Z7:AA7"/>
    <mergeCell ref="AD7:AE7"/>
    <mergeCell ref="V9:W9"/>
    <mergeCell ref="X9:Y9"/>
    <mergeCell ref="A6:A7"/>
    <mergeCell ref="A8:A9"/>
    <mergeCell ref="A10:A11"/>
    <mergeCell ref="A12:A13"/>
    <mergeCell ref="V7:W7"/>
    <mergeCell ref="P11:Q11"/>
    <mergeCell ref="R11:S11"/>
    <mergeCell ref="N8:S9"/>
    <mergeCell ref="AT12:AU13"/>
    <mergeCell ref="V12:W12"/>
    <mergeCell ref="T13:U13"/>
    <mergeCell ref="V13:W13"/>
    <mergeCell ref="AD11:AE11"/>
    <mergeCell ref="Z12:AE13"/>
    <mergeCell ref="X13:Y13"/>
    <mergeCell ref="Z11:AA11"/>
    <mergeCell ref="AB11:AC11"/>
    <mergeCell ref="AN12:AO12"/>
    <mergeCell ref="AL13:AM13"/>
    <mergeCell ref="AN13:AO13"/>
    <mergeCell ref="AP13:AQ13"/>
    <mergeCell ref="AH8:AI8"/>
    <mergeCell ref="AH10:AI10"/>
    <mergeCell ref="AF11:AG11"/>
    <mergeCell ref="AH11:AI11"/>
    <mergeCell ref="AH12:AI12"/>
    <mergeCell ref="AF13:AG13"/>
    <mergeCell ref="AH13:AI13"/>
    <mergeCell ref="AJ13:AK13"/>
    <mergeCell ref="AJ9:AK9"/>
    <mergeCell ref="AL9:AM9"/>
    <mergeCell ref="AN9:AO9"/>
    <mergeCell ref="AP9:AQ9"/>
    <mergeCell ref="AN10:AO10"/>
    <mergeCell ref="AL11:AM11"/>
    <mergeCell ref="AN11:AO11"/>
    <mergeCell ref="AP11:AQ11"/>
    <mergeCell ref="AJ11:AK11"/>
    <mergeCell ref="AL4:AR4"/>
    <mergeCell ref="AN8:AO8"/>
    <mergeCell ref="D22:AF22"/>
    <mergeCell ref="C24:G24"/>
    <mergeCell ref="AD25:AF25"/>
    <mergeCell ref="AG25:AI25"/>
    <mergeCell ref="C26:F26"/>
    <mergeCell ref="I26:M26"/>
    <mergeCell ref="O26:S26"/>
    <mergeCell ref="U26:Y26"/>
    <mergeCell ref="AA26:AE26"/>
    <mergeCell ref="AF26:AG26"/>
    <mergeCell ref="AH26:AI26"/>
    <mergeCell ref="A27:A28"/>
    <mergeCell ref="B27:G27"/>
    <mergeCell ref="H27:M28"/>
    <mergeCell ref="P27:Q27"/>
    <mergeCell ref="V27:W27"/>
    <mergeCell ref="AB27:AC27"/>
    <mergeCell ref="AF27:AG28"/>
    <mergeCell ref="AH27:AI28"/>
    <mergeCell ref="C28:F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29:A30"/>
    <mergeCell ref="B29:G29"/>
    <mergeCell ref="J29:K29"/>
    <mergeCell ref="N29:S30"/>
    <mergeCell ref="V29:W29"/>
    <mergeCell ref="AB29:AC29"/>
    <mergeCell ref="AB30:AC30"/>
    <mergeCell ref="AF29:AG30"/>
    <mergeCell ref="AH29:AI30"/>
    <mergeCell ref="C30:F30"/>
    <mergeCell ref="H30:I30"/>
    <mergeCell ref="J30:K30"/>
    <mergeCell ref="L30:M30"/>
    <mergeCell ref="T30:U30"/>
    <mergeCell ref="V30:W30"/>
    <mergeCell ref="X30:Y30"/>
    <mergeCell ref="Z30:AA30"/>
    <mergeCell ref="AD30:AE30"/>
    <mergeCell ref="A31:A32"/>
    <mergeCell ref="B31:G31"/>
    <mergeCell ref="J31:K31"/>
    <mergeCell ref="P31:Q31"/>
    <mergeCell ref="T31:Y32"/>
    <mergeCell ref="AB31:AC31"/>
    <mergeCell ref="AB32:AC32"/>
    <mergeCell ref="AD32:AE32"/>
    <mergeCell ref="AF31:AG32"/>
    <mergeCell ref="AH31:AI32"/>
    <mergeCell ref="C32:F32"/>
    <mergeCell ref="H32:I32"/>
    <mergeCell ref="J32:K32"/>
    <mergeCell ref="L32:M32"/>
    <mergeCell ref="N32:O32"/>
    <mergeCell ref="P32:Q32"/>
    <mergeCell ref="R32:S32"/>
    <mergeCell ref="Z32:AA32"/>
    <mergeCell ref="A33:A34"/>
    <mergeCell ref="B33:G33"/>
    <mergeCell ref="J33:K33"/>
    <mergeCell ref="P33:Q33"/>
    <mergeCell ref="V33:W33"/>
    <mergeCell ref="Z33:AE34"/>
    <mergeCell ref="V34:W34"/>
    <mergeCell ref="X34:Y34"/>
    <mergeCell ref="AF33:AG34"/>
    <mergeCell ref="AH33:AI34"/>
    <mergeCell ref="C34:F34"/>
    <mergeCell ref="H34:I34"/>
    <mergeCell ref="J34:K34"/>
    <mergeCell ref="L34:M34"/>
    <mergeCell ref="N34:O34"/>
    <mergeCell ref="P34:Q34"/>
    <mergeCell ref="R34:S34"/>
    <mergeCell ref="T34:U34"/>
    <mergeCell ref="AD36:AF36"/>
    <mergeCell ref="AG36:AI36"/>
    <mergeCell ref="C37:F37"/>
    <mergeCell ref="I37:M37"/>
    <mergeCell ref="O37:S37"/>
    <mergeCell ref="U37:Y37"/>
    <mergeCell ref="AA37:AE37"/>
    <mergeCell ref="AF37:AG37"/>
    <mergeCell ref="AH37:AI37"/>
    <mergeCell ref="AF38:AG39"/>
    <mergeCell ref="AH38:AI39"/>
    <mergeCell ref="C39:F39"/>
    <mergeCell ref="N39:O39"/>
    <mergeCell ref="P39:Q39"/>
    <mergeCell ref="R39:S39"/>
    <mergeCell ref="T39:U39"/>
    <mergeCell ref="V39:W39"/>
    <mergeCell ref="X39:Y39"/>
    <mergeCell ref="Z39:AA39"/>
    <mergeCell ref="AD39:AE39"/>
    <mergeCell ref="A40:A41"/>
    <mergeCell ref="B40:G40"/>
    <mergeCell ref="J40:K40"/>
    <mergeCell ref="N40:S41"/>
    <mergeCell ref="V40:W40"/>
    <mergeCell ref="AB40:AC40"/>
    <mergeCell ref="AB41:AC41"/>
    <mergeCell ref="AD41:AE41"/>
    <mergeCell ref="A38:A39"/>
    <mergeCell ref="B38:G38"/>
    <mergeCell ref="H38:M39"/>
    <mergeCell ref="P38:Q38"/>
    <mergeCell ref="V38:W38"/>
    <mergeCell ref="AB38:AC38"/>
    <mergeCell ref="AB39:AC39"/>
    <mergeCell ref="AF40:AG41"/>
    <mergeCell ref="AH40:AI41"/>
    <mergeCell ref="C41:F41"/>
    <mergeCell ref="H41:I41"/>
    <mergeCell ref="J41:K41"/>
    <mergeCell ref="L41:M41"/>
    <mergeCell ref="T41:U41"/>
    <mergeCell ref="V41:W41"/>
    <mergeCell ref="X41:Y41"/>
    <mergeCell ref="Z41:AA41"/>
    <mergeCell ref="AF42:AG43"/>
    <mergeCell ref="AH42:AI43"/>
    <mergeCell ref="C43:F43"/>
    <mergeCell ref="H43:I43"/>
    <mergeCell ref="J43:K43"/>
    <mergeCell ref="L43:M43"/>
    <mergeCell ref="N43:O43"/>
    <mergeCell ref="P43:Q43"/>
    <mergeCell ref="R43:S43"/>
    <mergeCell ref="Z43:AA43"/>
    <mergeCell ref="AD43:AE43"/>
    <mergeCell ref="A44:A45"/>
    <mergeCell ref="B44:G44"/>
    <mergeCell ref="J44:K44"/>
    <mergeCell ref="P44:Q44"/>
    <mergeCell ref="V44:W44"/>
    <mergeCell ref="Z44:AE45"/>
    <mergeCell ref="V45:W45"/>
    <mergeCell ref="X45:Y45"/>
    <mergeCell ref="A42:A43"/>
    <mergeCell ref="B42:G42"/>
    <mergeCell ref="J42:K42"/>
    <mergeCell ref="P42:Q42"/>
    <mergeCell ref="T42:Y43"/>
    <mergeCell ref="AB42:AC42"/>
    <mergeCell ref="AB43:AC43"/>
    <mergeCell ref="AF44:AG45"/>
    <mergeCell ref="AH44:AI45"/>
    <mergeCell ref="C45:F45"/>
    <mergeCell ref="H45:I45"/>
    <mergeCell ref="J45:K45"/>
    <mergeCell ref="L45:M45"/>
    <mergeCell ref="N45:O45"/>
    <mergeCell ref="P45:Q45"/>
    <mergeCell ref="R45:S45"/>
    <mergeCell ref="T45:U45"/>
    <mergeCell ref="A47:D47"/>
    <mergeCell ref="F47:H47"/>
    <mergeCell ref="C49:I49"/>
    <mergeCell ref="C51:C52"/>
    <mergeCell ref="D51:D52"/>
    <mergeCell ref="F51:K51"/>
    <mergeCell ref="N51:O51"/>
    <mergeCell ref="V51:W51"/>
    <mergeCell ref="Z51:AE51"/>
    <mergeCell ref="C58:C59"/>
    <mergeCell ref="D58:D59"/>
    <mergeCell ref="F58:K58"/>
    <mergeCell ref="N58:O58"/>
    <mergeCell ref="V58:W58"/>
    <mergeCell ref="Z58:AE58"/>
    <mergeCell ref="AG58:AG59"/>
    <mergeCell ref="AH58:AH59"/>
    <mergeCell ref="G59:J59"/>
    <mergeCell ref="L59:N60"/>
    <mergeCell ref="P59:Q59"/>
    <mergeCell ref="T59:U59"/>
    <mergeCell ref="W59:Y60"/>
    <mergeCell ref="AA59:AD59"/>
    <mergeCell ref="C60:C61"/>
    <mergeCell ref="D60:D61"/>
    <mergeCell ref="F60:K60"/>
    <mergeCell ref="Z60:AE60"/>
    <mergeCell ref="AG60:AG61"/>
    <mergeCell ref="AH60:AH61"/>
    <mergeCell ref="G61:J61"/>
    <mergeCell ref="N61:O61"/>
    <mergeCell ref="AA61:AD61"/>
    <mergeCell ref="Q60:T60"/>
    <mergeCell ref="AG51:AG52"/>
    <mergeCell ref="AH51:AH52"/>
    <mergeCell ref="G52:J52"/>
    <mergeCell ref="L52:N53"/>
    <mergeCell ref="P52:Q52"/>
    <mergeCell ref="T52:U52"/>
    <mergeCell ref="W52:Y53"/>
    <mergeCell ref="AA52:AD52"/>
    <mergeCell ref="C56:I56"/>
    <mergeCell ref="C53:C54"/>
    <mergeCell ref="D53:D54"/>
    <mergeCell ref="F53:K53"/>
    <mergeCell ref="Z53:AE53"/>
    <mergeCell ref="AG53:AG54"/>
    <mergeCell ref="Q53:T53"/>
    <mergeCell ref="AH53:AH54"/>
    <mergeCell ref="G54:J54"/>
    <mergeCell ref="N54:O54"/>
    <mergeCell ref="AA54:AD54"/>
  </mergeCells>
  <phoneticPr fontId="2"/>
  <printOptions horizontalCentered="1"/>
  <pageMargins left="0.59055118110236227" right="0.59055118110236227" top="0.59055118110236227" bottom="0.59055118110236227" header="0" footer="0.39370078740157483"/>
  <pageSetup paperSize="9" scale="87" orientation="portrait" blackAndWhite="1" verticalDpi="300" r:id="rId1"/>
  <headerFooter alignWithMargins="0">
    <oddFooter>&amp;C-8-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O150"/>
  <sheetViews>
    <sheetView view="pageBreakPreview" topLeftCell="A22" zoomScale="130" zoomScaleNormal="100" zoomScaleSheetLayoutView="130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578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32</v>
      </c>
      <c r="C3" s="321" t="s">
        <v>1</v>
      </c>
      <c r="D3" s="321"/>
      <c r="E3" s="321"/>
      <c r="F3" s="321"/>
      <c r="G3" s="321"/>
      <c r="H3" s="2" t="s">
        <v>12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38">
        <v>29</v>
      </c>
      <c r="Z4" s="338"/>
      <c r="AA4" s="337" t="s">
        <v>2</v>
      </c>
      <c r="AB4" s="338"/>
      <c r="AC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大杉</v>
      </c>
      <c r="L5" s="484"/>
      <c r="M5" s="36" t="s">
        <v>18</v>
      </c>
      <c r="N5" s="484" t="str">
        <f>B7</f>
        <v>村岡</v>
      </c>
      <c r="O5" s="484"/>
      <c r="P5" s="486" t="str">
        <f>B8</f>
        <v>大栗</v>
      </c>
      <c r="Q5" s="484"/>
      <c r="R5" s="36" t="s">
        <v>18</v>
      </c>
      <c r="S5" s="484" t="str">
        <f>B9</f>
        <v>山崎</v>
      </c>
      <c r="T5" s="487"/>
      <c r="U5" s="484" t="str">
        <f>B10</f>
        <v>野口</v>
      </c>
      <c r="V5" s="484"/>
      <c r="W5" s="36" t="s">
        <v>18</v>
      </c>
      <c r="X5" s="484" t="str">
        <f>B11</f>
        <v>曽我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22">
        <v>1</v>
      </c>
      <c r="B6" s="470" t="s">
        <v>261</v>
      </c>
      <c r="C6" s="470"/>
      <c r="D6" s="470"/>
      <c r="E6" s="492" t="s">
        <v>108</v>
      </c>
      <c r="F6" s="492"/>
      <c r="G6" s="492" t="s">
        <v>188</v>
      </c>
      <c r="H6" s="492"/>
      <c r="I6" s="492"/>
      <c r="J6" s="494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大杉</v>
      </c>
      <c r="AL6" s="21" t="str">
        <f>B7</f>
        <v>村岡</v>
      </c>
      <c r="AM6" s="19" t="str">
        <f>E6</f>
        <v>(高)</v>
      </c>
      <c r="AN6" s="19" t="str">
        <f>G6</f>
        <v>インパクト</v>
      </c>
      <c r="AO6" s="19" t="str">
        <f>IF(G7="",G6,G7)</f>
        <v>関西愛卓会</v>
      </c>
    </row>
    <row r="7" spans="1:41" s="21" customFormat="1" ht="15" customHeight="1">
      <c r="A7" s="422"/>
      <c r="B7" s="371" t="s">
        <v>353</v>
      </c>
      <c r="C7" s="371"/>
      <c r="D7" s="371"/>
      <c r="E7" s="480"/>
      <c r="F7" s="480"/>
      <c r="G7" s="480" t="s">
        <v>451</v>
      </c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1</v>
      </c>
      <c r="T7" s="366"/>
      <c r="U7" s="364">
        <v>2</v>
      </c>
      <c r="V7" s="364"/>
      <c r="W7" s="2" t="s">
        <v>8</v>
      </c>
      <c r="X7" s="364">
        <v>0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41">
        <v>2</v>
      </c>
      <c r="B8" s="491" t="s">
        <v>452</v>
      </c>
      <c r="C8" s="491"/>
      <c r="D8" s="491"/>
      <c r="E8" s="478" t="s">
        <v>105</v>
      </c>
      <c r="F8" s="478"/>
      <c r="G8" s="482" t="s">
        <v>453</v>
      </c>
      <c r="H8" s="482"/>
      <c r="I8" s="482"/>
      <c r="J8" s="522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329">
        <f>IF(AND(L8="",Q8="",V8=""),"",COUNTIF(K8:Y9,"○")*2+COUNTIF(K8:Y9,"×"))</f>
        <v>3</v>
      </c>
      <c r="AA8" s="330"/>
      <c r="AB8" s="330">
        <f>IF(Z8="","",RANK(Z8,Z6:AA11,))</f>
        <v>2</v>
      </c>
      <c r="AC8" s="333"/>
      <c r="AJ8" s="21" t="str">
        <f>D5&amp;AB8</f>
        <v>Ａ2</v>
      </c>
      <c r="AK8" s="21" t="str">
        <f>B8</f>
        <v>大栗</v>
      </c>
      <c r="AL8" s="21" t="str">
        <f>B9</f>
        <v>山崎</v>
      </c>
      <c r="AM8" s="19" t="str">
        <f>E8</f>
        <v>(徳)</v>
      </c>
      <c r="AN8" s="19" t="str">
        <f>G8</f>
        <v>徳島銀行</v>
      </c>
      <c r="AO8" s="19" t="str">
        <f>IF(G9="",G8,G9)</f>
        <v>パワーズ</v>
      </c>
    </row>
    <row r="9" spans="1:41" s="21" customFormat="1" ht="15" customHeight="1">
      <c r="A9" s="408"/>
      <c r="B9" s="321" t="s">
        <v>386</v>
      </c>
      <c r="C9" s="321"/>
      <c r="D9" s="321"/>
      <c r="E9" s="478"/>
      <c r="F9" s="478"/>
      <c r="G9" s="491" t="s">
        <v>122</v>
      </c>
      <c r="H9" s="491"/>
      <c r="I9" s="491"/>
      <c r="J9" s="523"/>
      <c r="K9" s="374">
        <f>IF(S7="","",S7)</f>
        <v>1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41">
        <v>3</v>
      </c>
      <c r="B10" s="482" t="s">
        <v>316</v>
      </c>
      <c r="C10" s="482"/>
      <c r="D10" s="482"/>
      <c r="E10" s="492" t="s">
        <v>107</v>
      </c>
      <c r="F10" s="492"/>
      <c r="G10" s="492" t="s">
        <v>903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×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2</v>
      </c>
      <c r="AA10" s="361"/>
      <c r="AB10" s="361">
        <f>IF(Z10="","",RANK(Z10,Z6:AA11,))</f>
        <v>3</v>
      </c>
      <c r="AC10" s="362"/>
      <c r="AJ10" s="21" t="str">
        <f>D5&amp;AB10</f>
        <v>Ａ3</v>
      </c>
      <c r="AK10" s="21" t="str">
        <f>B10</f>
        <v>野口</v>
      </c>
      <c r="AL10" s="21" t="str">
        <f>B11</f>
        <v>曽我</v>
      </c>
      <c r="AM10" s="19" t="str">
        <f>E10</f>
        <v>(愛)</v>
      </c>
      <c r="AN10" s="19" t="str">
        <f>G10</f>
        <v>ゴールドジム新居浜</v>
      </c>
      <c r="AO10" s="19" t="str">
        <f>IF(G11="",G10,G11)</f>
        <v>ゴールドジム新居浜</v>
      </c>
    </row>
    <row r="11" spans="1:41" s="21" customFormat="1" ht="15" customHeight="1">
      <c r="A11" s="342"/>
      <c r="B11" s="308" t="s">
        <v>121</v>
      </c>
      <c r="C11" s="308"/>
      <c r="D11" s="308"/>
      <c r="E11" s="472"/>
      <c r="F11" s="472"/>
      <c r="G11" s="472"/>
      <c r="H11" s="472"/>
      <c r="I11" s="472"/>
      <c r="J11" s="476"/>
      <c r="K11" s="335">
        <f>IF(X7="","",X7)</f>
        <v>0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0</v>
      </c>
      <c r="Q11" s="336"/>
      <c r="R11" s="6" t="s">
        <v>8</v>
      </c>
      <c r="S11" s="336">
        <f>IF(U9="","",U9)</f>
        <v>2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  <c r="AM11" s="19"/>
      <c r="AN11" s="19"/>
      <c r="AO11" s="19"/>
    </row>
    <row r="12" spans="1:41" s="21" customFormat="1" ht="4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6"/>
      <c r="L12" s="16"/>
      <c r="M12" s="17"/>
      <c r="N12" s="16"/>
      <c r="O12" s="16"/>
      <c r="P12" s="16"/>
      <c r="Q12" s="16"/>
      <c r="R12" s="17"/>
      <c r="S12" s="16"/>
      <c r="T12" s="16"/>
      <c r="U12" s="17"/>
      <c r="V12" s="17"/>
      <c r="W12" s="17"/>
      <c r="X12" s="17"/>
      <c r="Y12" s="17"/>
      <c r="Z12" s="16"/>
      <c r="AA12" s="16"/>
      <c r="AB12" s="16"/>
      <c r="AC12" s="16"/>
      <c r="AM12" s="19"/>
      <c r="AN12" s="19"/>
      <c r="AO12" s="19"/>
    </row>
    <row r="13" spans="1:41" s="21" customFormat="1" ht="1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30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稲井</v>
      </c>
      <c r="L14" s="484"/>
      <c r="M14" s="36" t="s">
        <v>18</v>
      </c>
      <c r="N14" s="484" t="str">
        <f>B16</f>
        <v>伊藤</v>
      </c>
      <c r="O14" s="484"/>
      <c r="P14" s="486" t="str">
        <f>B17</f>
        <v>川崎</v>
      </c>
      <c r="Q14" s="484"/>
      <c r="R14" s="36" t="s">
        <v>18</v>
      </c>
      <c r="S14" s="484" t="str">
        <f>B18</f>
        <v>冨山</v>
      </c>
      <c r="T14" s="487"/>
      <c r="U14" s="484" t="str">
        <f>B19</f>
        <v>生島</v>
      </c>
      <c r="V14" s="484"/>
      <c r="W14" s="36" t="s">
        <v>18</v>
      </c>
      <c r="X14" s="484" t="str">
        <f>B20</f>
        <v>河村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08">
        <v>1</v>
      </c>
      <c r="B15" s="470" t="s">
        <v>137</v>
      </c>
      <c r="C15" s="470"/>
      <c r="D15" s="470"/>
      <c r="E15" s="471" t="s">
        <v>107</v>
      </c>
      <c r="F15" s="471"/>
      <c r="G15" s="470" t="s">
        <v>324</v>
      </c>
      <c r="H15" s="470"/>
      <c r="I15" s="470"/>
      <c r="J15" s="524"/>
      <c r="K15" s="485"/>
      <c r="L15" s="485"/>
      <c r="M15" s="485"/>
      <c r="N15" s="485"/>
      <c r="O15" s="485"/>
      <c r="P15" s="48"/>
      <c r="Q15" s="388" t="str">
        <f>IF(P16="","",IF(P16&gt;S16,"○","×"))</f>
        <v>×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3</v>
      </c>
      <c r="AA15" s="496"/>
      <c r="AB15" s="496">
        <f>IF(Z15="","",RANK(Z15,Z15:AA20,))</f>
        <v>2</v>
      </c>
      <c r="AC15" s="497"/>
      <c r="AJ15" s="21" t="str">
        <f>D14&amp;AB15</f>
        <v>Ｂ2</v>
      </c>
      <c r="AK15" s="21" t="str">
        <f>B15</f>
        <v>稲井</v>
      </c>
      <c r="AL15" s="21" t="str">
        <f>B16</f>
        <v>伊藤</v>
      </c>
      <c r="AM15" s="19" t="str">
        <f>E15</f>
        <v>(愛)</v>
      </c>
      <c r="AN15" s="19" t="str">
        <f>G15</f>
        <v>アシスト</v>
      </c>
      <c r="AO15" s="19" t="str">
        <f>IF(G16="",G15,G16)</f>
        <v>アシスト</v>
      </c>
    </row>
    <row r="16" spans="1:41" s="21" customFormat="1" ht="15" customHeight="1">
      <c r="A16" s="408"/>
      <c r="B16" s="371" t="s">
        <v>190</v>
      </c>
      <c r="C16" s="371"/>
      <c r="D16" s="371"/>
      <c r="E16" s="480"/>
      <c r="F16" s="480"/>
      <c r="G16" s="525"/>
      <c r="H16" s="525"/>
      <c r="I16" s="525"/>
      <c r="J16" s="526"/>
      <c r="K16" s="357"/>
      <c r="L16" s="357"/>
      <c r="M16" s="357"/>
      <c r="N16" s="357"/>
      <c r="O16" s="357"/>
      <c r="P16" s="365">
        <v>0</v>
      </c>
      <c r="Q16" s="364"/>
      <c r="R16" s="2" t="s">
        <v>8</v>
      </c>
      <c r="S16" s="364">
        <v>2</v>
      </c>
      <c r="T16" s="366"/>
      <c r="U16" s="364">
        <v>2</v>
      </c>
      <c r="V16" s="364"/>
      <c r="W16" s="2" t="s">
        <v>8</v>
      </c>
      <c r="X16" s="364">
        <v>1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99">
        <v>2</v>
      </c>
      <c r="B17" s="491" t="s">
        <v>454</v>
      </c>
      <c r="C17" s="491"/>
      <c r="D17" s="491"/>
      <c r="E17" s="492" t="s">
        <v>106</v>
      </c>
      <c r="F17" s="492"/>
      <c r="G17" s="482" t="s">
        <v>208</v>
      </c>
      <c r="H17" s="482"/>
      <c r="I17" s="482"/>
      <c r="J17" s="522"/>
      <c r="K17" s="63"/>
      <c r="L17" s="346" t="str">
        <f>IF(K18="","",IF(K18&gt;N18,"○","×"))</f>
        <v>○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4</v>
      </c>
      <c r="AA17" s="330"/>
      <c r="AB17" s="330">
        <f>IF(Z17="","",RANK(Z17,Z15:AA20,))</f>
        <v>1</v>
      </c>
      <c r="AC17" s="333"/>
      <c r="AJ17" s="21" t="str">
        <f>D14&amp;AB17</f>
        <v>Ｂ1</v>
      </c>
      <c r="AK17" s="21" t="str">
        <f>B17</f>
        <v>川崎</v>
      </c>
      <c r="AL17" s="21" t="str">
        <f>B18</f>
        <v>冨山</v>
      </c>
      <c r="AM17" s="19" t="str">
        <f>E17</f>
        <v>(香)</v>
      </c>
      <c r="AN17" s="19" t="str">
        <f>G17</f>
        <v>ＥＳ高松</v>
      </c>
      <c r="AO17" s="19" t="str">
        <f>IF(G18="",G17,G18)</f>
        <v>ＥＳ高松</v>
      </c>
    </row>
    <row r="18" spans="1:41" s="21" customFormat="1" ht="15" customHeight="1">
      <c r="A18" s="422"/>
      <c r="B18" s="321" t="s">
        <v>455</v>
      </c>
      <c r="C18" s="321"/>
      <c r="D18" s="321"/>
      <c r="E18" s="478"/>
      <c r="F18" s="478"/>
      <c r="G18" s="491"/>
      <c r="H18" s="491"/>
      <c r="I18" s="491"/>
      <c r="J18" s="523"/>
      <c r="K18" s="374">
        <f>IF(S16="","",S16)</f>
        <v>2</v>
      </c>
      <c r="L18" s="374"/>
      <c r="M18" s="5" t="s">
        <v>8</v>
      </c>
      <c r="N18" s="374">
        <f>IF(P16="","",P16)</f>
        <v>0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127</v>
      </c>
      <c r="C19" s="482"/>
      <c r="D19" s="482"/>
      <c r="E19" s="492" t="s">
        <v>107</v>
      </c>
      <c r="F19" s="492"/>
      <c r="G19" s="482" t="s">
        <v>97</v>
      </c>
      <c r="H19" s="482"/>
      <c r="I19" s="482"/>
      <c r="J19" s="522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生島</v>
      </c>
      <c r="AL19" s="21" t="str">
        <f>B20</f>
        <v>河村</v>
      </c>
      <c r="AM19" s="19" t="str">
        <f>E19</f>
        <v>(愛)</v>
      </c>
      <c r="AN19" s="19" t="str">
        <f>G19</f>
        <v>さつき会</v>
      </c>
      <c r="AO19" s="19" t="str">
        <f>IF(G20="",G19,G20)</f>
        <v>川之江卓研</v>
      </c>
    </row>
    <row r="20" spans="1:41" s="21" customFormat="1" ht="15" customHeight="1">
      <c r="A20" s="342"/>
      <c r="B20" s="308" t="s">
        <v>456</v>
      </c>
      <c r="C20" s="308"/>
      <c r="D20" s="308"/>
      <c r="E20" s="472"/>
      <c r="F20" s="472"/>
      <c r="G20" s="472" t="s">
        <v>457</v>
      </c>
      <c r="H20" s="472"/>
      <c r="I20" s="472"/>
      <c r="J20" s="476"/>
      <c r="K20" s="335">
        <f>IF(X16="","",X16)</f>
        <v>1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15" customHeight="1">
      <c r="A21" s="17"/>
      <c r="B21" s="9"/>
      <c r="C21" s="9"/>
      <c r="D21" s="9"/>
      <c r="E21" s="75"/>
      <c r="F21" s="75"/>
      <c r="G21" s="75"/>
      <c r="H21" s="75"/>
      <c r="I21" s="75"/>
      <c r="J21" s="75"/>
      <c r="K21" s="16"/>
      <c r="L21" s="16"/>
      <c r="M21" s="2"/>
      <c r="N21" s="16"/>
      <c r="O21" s="16"/>
      <c r="P21" s="16"/>
      <c r="Q21" s="16"/>
      <c r="R21" s="2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</row>
    <row r="22" spans="1:41" s="21" customFormat="1" ht="15" customHeight="1">
      <c r="A22" s="17"/>
      <c r="B22" s="9"/>
      <c r="C22" s="9"/>
      <c r="D22" s="9"/>
      <c r="E22" s="75"/>
      <c r="F22" s="75"/>
      <c r="G22" s="75"/>
      <c r="H22" s="75"/>
      <c r="I22" s="75"/>
      <c r="J22" s="75"/>
      <c r="K22" s="16"/>
      <c r="L22" s="16"/>
      <c r="M22" s="2"/>
      <c r="N22" s="16"/>
      <c r="O22" s="16"/>
      <c r="P22" s="16"/>
      <c r="Q22" s="16"/>
      <c r="R22" s="2"/>
      <c r="S22" s="16"/>
      <c r="T22" s="16"/>
      <c r="U22" s="17"/>
      <c r="V22" s="17"/>
      <c r="W22" s="17"/>
      <c r="X22" s="17"/>
      <c r="Y22" s="17"/>
      <c r="Z22" s="17"/>
      <c r="AA22" s="17"/>
      <c r="AB22" s="17"/>
      <c r="AC22" s="17"/>
    </row>
    <row r="23" spans="1:41" s="21" customFormat="1" ht="9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6"/>
      <c r="L23" s="16"/>
      <c r="M23" s="17"/>
      <c r="N23" s="16"/>
      <c r="O23" s="16"/>
      <c r="P23" s="16"/>
      <c r="Q23" s="16"/>
      <c r="R23" s="17"/>
      <c r="S23" s="16"/>
      <c r="T23" s="16"/>
      <c r="U23" s="17"/>
      <c r="V23" s="17"/>
      <c r="W23" s="17"/>
      <c r="X23" s="17"/>
      <c r="Y23" s="17"/>
      <c r="Z23" s="16"/>
      <c r="AA23" s="16"/>
      <c r="AB23" s="16"/>
      <c r="AC23" s="16"/>
    </row>
    <row r="24" spans="1:41" s="21" customFormat="1" ht="15" customHeight="1">
      <c r="A24" s="358" t="s">
        <v>53</v>
      </c>
      <c r="B24" s="358"/>
      <c r="C24" s="358"/>
      <c r="D24" s="358"/>
      <c r="E24" s="358"/>
      <c r="F24" s="35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41" s="21" customFormat="1" ht="15" customHeight="1">
      <c r="A25" s="359" t="s">
        <v>45</v>
      </c>
      <c r="B25" s="359"/>
      <c r="C25" s="359"/>
      <c r="D25" s="359"/>
      <c r="E25" s="359"/>
      <c r="F25" s="359"/>
      <c r="G25" s="2" t="s">
        <v>55</v>
      </c>
      <c r="H25" s="17">
        <v>2</v>
      </c>
      <c r="I25" s="17" t="s">
        <v>56</v>
      </c>
      <c r="J25" s="17">
        <v>3</v>
      </c>
      <c r="K25" s="358" t="s">
        <v>50</v>
      </c>
      <c r="L25" s="358"/>
      <c r="M25" s="17"/>
      <c r="N25" s="2" t="s">
        <v>26</v>
      </c>
      <c r="O25" s="17">
        <v>1</v>
      </c>
      <c r="P25" s="17" t="s">
        <v>27</v>
      </c>
      <c r="Q25" s="17">
        <v>3</v>
      </c>
      <c r="R25" s="358" t="s">
        <v>51</v>
      </c>
      <c r="S25" s="358"/>
      <c r="T25" s="17"/>
      <c r="U25" s="2" t="s">
        <v>28</v>
      </c>
      <c r="V25" s="17">
        <v>1</v>
      </c>
      <c r="W25" s="17" t="s">
        <v>27</v>
      </c>
      <c r="X25" s="17">
        <v>2</v>
      </c>
      <c r="Y25" s="358" t="s">
        <v>52</v>
      </c>
      <c r="Z25" s="358"/>
      <c r="AA25" s="17"/>
      <c r="AB25" s="17"/>
      <c r="AC25" s="17"/>
      <c r="AD25" s="17"/>
      <c r="AE25" s="17"/>
      <c r="AF25" s="17"/>
      <c r="AG25" s="17"/>
    </row>
    <row r="26" spans="1:41" s="21" customFormat="1" ht="1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17"/>
      <c r="M26" s="17"/>
      <c r="N26" s="2"/>
      <c r="O26" s="17"/>
      <c r="P26" s="17"/>
      <c r="Q26" s="17"/>
      <c r="R26" s="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41" s="21" customFormat="1" ht="1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17"/>
      <c r="M27" s="17"/>
      <c r="N27" s="2"/>
      <c r="O27" s="17"/>
      <c r="P27" s="17"/>
      <c r="Q27" s="17"/>
      <c r="R27" s="2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41" s="21" customFormat="1" ht="15" customHeight="1"/>
    <row r="29" spans="1:41" s="21" customFormat="1" ht="15" customHeight="1">
      <c r="A29" s="2" t="s">
        <v>47</v>
      </c>
      <c r="B29" s="321" t="s">
        <v>458</v>
      </c>
      <c r="C29" s="354"/>
      <c r="D29" s="354"/>
      <c r="E29" s="354"/>
      <c r="F29" s="354"/>
      <c r="G29" s="354"/>
      <c r="H29" s="354"/>
      <c r="I29" s="2" t="s">
        <v>23</v>
      </c>
      <c r="J29" s="16"/>
      <c r="K29" s="17"/>
      <c r="L29" s="17"/>
      <c r="M29" s="17"/>
      <c r="N29" s="17"/>
      <c r="O29" s="17"/>
      <c r="P29" s="19"/>
      <c r="Q29" s="17"/>
      <c r="R29" s="17"/>
      <c r="S29" s="17"/>
      <c r="T29" s="17"/>
      <c r="U29" s="17"/>
    </row>
    <row r="30" spans="1:41" s="21" customFormat="1" ht="15" customHeight="1"/>
    <row r="31" spans="1:41" s="21" customFormat="1" ht="15" customHeight="1" thickBot="1">
      <c r="A31" s="306" t="s">
        <v>3</v>
      </c>
      <c r="B31" s="307">
        <v>1</v>
      </c>
      <c r="C31" s="469" t="str">
        <f>IF(ISERROR(VLOOKUP(A31&amp;B31,$AJ:$AO,2,FALSE))=TRUE,"",VLOOKUP(A31&amp;B31,$AJ:$AO,2,FALSE))</f>
        <v>大杉</v>
      </c>
      <c r="D31" s="470"/>
      <c r="E31" s="470"/>
      <c r="F31" s="471" t="str">
        <f>IF(ISERROR(VLOOKUP(A31&amp;B31,$AJ:$AO,4,FALSE))=TRUE,"(　)",VLOOKUP(A31&amp;B31,$AJ:$AO,4,FALSE))</f>
        <v>(高)</v>
      </c>
      <c r="G31" s="471"/>
      <c r="H31" s="471" t="str">
        <f>IF(ISERROR(VLOOKUP(A31&amp;B31,$AJ:$AO,5,FALSE))=TRUE,"",VLOOKUP(A31&amp;B31,$AJ:$AO,5,FALSE))</f>
        <v>インパクト</v>
      </c>
      <c r="I31" s="471"/>
      <c r="J31" s="471"/>
      <c r="K31" s="473"/>
      <c r="L31" s="224"/>
      <c r="M31" s="215"/>
      <c r="N31" s="90"/>
      <c r="P31" s="90"/>
      <c r="Q31" s="90"/>
      <c r="S31" s="94"/>
      <c r="T31" s="94"/>
      <c r="U31" s="94"/>
      <c r="V31" s="469" t="str">
        <f>IF(ISERROR(VLOOKUP(AE31&amp;AF31,$AJ:$AO,2,FALSE))=TRUE,"",VLOOKUP(AE31&amp;AF31,$AJ:$AO,2,FALSE))</f>
        <v>大栗</v>
      </c>
      <c r="W31" s="470"/>
      <c r="X31" s="470"/>
      <c r="Y31" s="471" t="str">
        <f>IF(ISERROR(VLOOKUP(AE31&amp;AF31,$AJ:$AO,4,FALSE))=TRUE,"(　)",VLOOKUP(AE31&amp;AF31,$AJ:$AO,4,FALSE))</f>
        <v>(徳)</v>
      </c>
      <c r="Z31" s="471"/>
      <c r="AA31" s="471" t="str">
        <f>IF(ISERROR(VLOOKUP(AE31&amp;AF31,$AJ:$AO,5,FALSE))=TRUE,"",VLOOKUP(AE31&amp;AF31,$AJ:$AO,5,FALSE))</f>
        <v>徳島銀行</v>
      </c>
      <c r="AB31" s="471"/>
      <c r="AC31" s="471"/>
      <c r="AD31" s="473"/>
      <c r="AE31" s="306" t="s">
        <v>3</v>
      </c>
      <c r="AF31" s="307">
        <v>2</v>
      </c>
    </row>
    <row r="32" spans="1:41" s="21" customFormat="1" ht="15" customHeight="1" thickTop="1" thickBot="1">
      <c r="A32" s="307"/>
      <c r="B32" s="307"/>
      <c r="C32" s="474" t="str">
        <f>IF(ISERROR(VLOOKUP(A31&amp;B31,$AJ:$AO,3,FALSE))=TRUE,"",VLOOKUP(A31&amp;B31,$AJ:$AO,3,FALSE))</f>
        <v>村岡</v>
      </c>
      <c r="D32" s="475"/>
      <c r="E32" s="475"/>
      <c r="F32" s="472"/>
      <c r="G32" s="472"/>
      <c r="H32" s="472" t="str">
        <f>IF(ISERROR(VLOOKUP(A31&amp;B31,$AJ:$AO,6,FALSE))=TRUE,"",VLOOKUP(A31&amp;B31,$AJ:$AO,6,FALSE))</f>
        <v>関西愛卓会</v>
      </c>
      <c r="I32" s="472"/>
      <c r="J32" s="472"/>
      <c r="K32" s="476"/>
      <c r="L32" s="208"/>
      <c r="M32" s="257"/>
      <c r="N32" s="94"/>
      <c r="P32" s="94"/>
      <c r="Q32" s="94"/>
      <c r="S32" s="94"/>
      <c r="T32" s="223"/>
      <c r="U32" s="280"/>
      <c r="V32" s="474" t="str">
        <f>IF(ISERROR(VLOOKUP(AE31&amp;AF31,$AJ:$AO,3,FALSE))=TRUE,"",VLOOKUP(AE31&amp;AF31,$AJ:$AO,3,FALSE))</f>
        <v>山崎</v>
      </c>
      <c r="W32" s="475"/>
      <c r="X32" s="475"/>
      <c r="Y32" s="472"/>
      <c r="Z32" s="472"/>
      <c r="AA32" s="472" t="str">
        <f>IF(ISERROR(VLOOKUP(AE31&amp;AF31,$AJ:$AO,6,FALSE))=TRUE,"",VLOOKUP(AE31&amp;AF31,$AJ:$AO,6,FALSE))</f>
        <v>パワーズ</v>
      </c>
      <c r="AB32" s="472"/>
      <c r="AC32" s="472"/>
      <c r="AD32" s="476"/>
      <c r="AE32" s="307"/>
      <c r="AF32" s="307"/>
    </row>
    <row r="33" spans="1:32" s="21" customFormat="1" ht="15" customHeight="1" thickTop="1" thickBot="1">
      <c r="A33" s="306" t="s">
        <v>459</v>
      </c>
      <c r="B33" s="307">
        <v>3</v>
      </c>
      <c r="C33" s="469" t="str">
        <f>IF(ISERROR(VLOOKUP(A33&amp;B33,$AJ:$AO,2,FALSE))=TRUE,"",VLOOKUP(A33&amp;B33,$AJ:$AO,2,FALSE))</f>
        <v>野口</v>
      </c>
      <c r="D33" s="470"/>
      <c r="E33" s="470"/>
      <c r="F33" s="471" t="str">
        <f>IF(ISERROR(VLOOKUP(A33&amp;B33,$AJ:$AO,4,FALSE))=TRUE,"(　)",VLOOKUP(A33&amp;B33,$AJ:$AO,4,FALSE))</f>
        <v>(愛)</v>
      </c>
      <c r="G33" s="471"/>
      <c r="H33" s="471" t="str">
        <f>IF(ISERROR(VLOOKUP(A33&amp;B33,$AJ:$AO,5,FALSE))=TRUE,"",VLOOKUP(A33&amp;B33,$AJ:$AO,5,FALSE))</f>
        <v>ゴールドジム新居浜</v>
      </c>
      <c r="I33" s="471"/>
      <c r="J33" s="471"/>
      <c r="K33" s="473"/>
      <c r="L33" s="156"/>
      <c r="M33" s="234"/>
      <c r="N33" s="215"/>
      <c r="P33" s="230"/>
      <c r="Q33" s="219"/>
      <c r="R33" s="238"/>
      <c r="S33" s="223"/>
      <c r="T33" s="94"/>
      <c r="U33" s="160"/>
      <c r="V33" s="469" t="str">
        <f>IF(ISERROR(VLOOKUP(AE33&amp;AF33,$AJ:$AO,2,FALSE))=TRUE,"",VLOOKUP(AE33&amp;AF33,$AJ:$AO,2,FALSE))</f>
        <v>生島</v>
      </c>
      <c r="W33" s="470"/>
      <c r="X33" s="470"/>
      <c r="Y33" s="471" t="str">
        <f>IF(ISERROR(VLOOKUP(AE33&amp;AF33,$AJ:$AO,4,FALSE))=TRUE,"(　)",VLOOKUP(AE33&amp;AF33,$AJ:$AO,4,FALSE))</f>
        <v>(愛)</v>
      </c>
      <c r="Z33" s="471"/>
      <c r="AA33" s="471" t="str">
        <f>IF(ISERROR(VLOOKUP(AE33&amp;AF33,$AJ:$AO,5,FALSE))=TRUE,"",VLOOKUP(AE33&amp;AF33,$AJ:$AO,5,FALSE))</f>
        <v>さつき会</v>
      </c>
      <c r="AB33" s="471"/>
      <c r="AC33" s="471"/>
      <c r="AD33" s="473"/>
      <c r="AE33" s="306" t="s">
        <v>4</v>
      </c>
      <c r="AF33" s="307">
        <v>3</v>
      </c>
    </row>
    <row r="34" spans="1:32" s="21" customFormat="1" ht="15" customHeight="1" thickTop="1" thickBot="1">
      <c r="A34" s="307"/>
      <c r="B34" s="307"/>
      <c r="C34" s="474" t="str">
        <f>IF(ISERROR(VLOOKUP(A33&amp;B33,$AJ:$AO,3,FALSE))=TRUE,"",VLOOKUP(A33&amp;B33,$AJ:$AO,3,FALSE))</f>
        <v>曽我</v>
      </c>
      <c r="D34" s="475"/>
      <c r="E34" s="475"/>
      <c r="F34" s="472"/>
      <c r="G34" s="472"/>
      <c r="H34" s="472" t="str">
        <f>IF(ISERROR(VLOOKUP(A33&amp;B33,$AJ:$AO,6,FALSE))=TRUE,"",VLOOKUP(A33&amp;B33,$AJ:$AO,6,FALSE))</f>
        <v>ゴールドジム新居浜</v>
      </c>
      <c r="I34" s="472"/>
      <c r="J34" s="472"/>
      <c r="K34" s="476"/>
      <c r="L34" s="159"/>
      <c r="M34" s="100"/>
      <c r="N34" s="99"/>
      <c r="O34" s="158"/>
      <c r="P34" s="158"/>
      <c r="Q34" s="208"/>
      <c r="R34" s="208"/>
      <c r="S34" s="92"/>
      <c r="T34" s="174"/>
      <c r="U34" s="156"/>
      <c r="V34" s="474" t="str">
        <f>IF(ISERROR(VLOOKUP(AE33&amp;AF33,$AJ:$AO,3,FALSE))=TRUE,"",VLOOKUP(AE33&amp;AF33,$AJ:$AO,3,FALSE))</f>
        <v>河村</v>
      </c>
      <c r="W34" s="475"/>
      <c r="X34" s="475"/>
      <c r="Y34" s="472"/>
      <c r="Z34" s="472"/>
      <c r="AA34" s="472" t="str">
        <f>IF(ISERROR(VLOOKUP(AE33&amp;AF33,$AJ:$AO,6,FALSE))=TRUE,"",VLOOKUP(AE33&amp;AF33,$AJ:$AO,6,FALSE))</f>
        <v>川之江卓研</v>
      </c>
      <c r="AB34" s="472"/>
      <c r="AC34" s="472"/>
      <c r="AD34" s="476"/>
      <c r="AE34" s="307"/>
      <c r="AF34" s="307"/>
    </row>
    <row r="35" spans="1:32" s="21" customFormat="1" ht="15" customHeight="1" thickTop="1" thickBot="1">
      <c r="A35" s="306" t="s">
        <v>4</v>
      </c>
      <c r="B35" s="307">
        <v>2</v>
      </c>
      <c r="C35" s="469" t="str">
        <f>IF(ISERROR(VLOOKUP(A35&amp;B35,$AJ:$AO,2,FALSE))=TRUE,"",VLOOKUP(A35&amp;B35,$AJ:$AO,2,FALSE))</f>
        <v>稲井</v>
      </c>
      <c r="D35" s="470"/>
      <c r="E35" s="470"/>
      <c r="F35" s="471" t="str">
        <f>IF(ISERROR(VLOOKUP(A35&amp;B35,$AJ:$AO,4,FALSE))=TRUE,"(　)",VLOOKUP(A35&amp;B35,$AJ:$AO,4,FALSE))</f>
        <v>(愛)</v>
      </c>
      <c r="G35" s="471"/>
      <c r="H35" s="471" t="str">
        <f>IF(ISERROR(VLOOKUP(A35&amp;B35,$AJ:$AO,5,FALSE))=TRUE,"",VLOOKUP(A35&amp;B35,$AJ:$AO,5,FALSE))</f>
        <v>アシスト</v>
      </c>
      <c r="I35" s="471"/>
      <c r="J35" s="471"/>
      <c r="K35" s="473"/>
      <c r="L35" s="266"/>
      <c r="M35" s="226"/>
      <c r="N35" s="94"/>
      <c r="P35" s="94"/>
      <c r="Q35" s="94"/>
      <c r="S35" s="92"/>
      <c r="T35" s="160"/>
      <c r="U35" s="161"/>
      <c r="V35" s="469" t="str">
        <f>IF(ISERROR(VLOOKUP(AE35&amp;AF35,$AJ:$AO,2,FALSE))=TRUE,"",VLOOKUP(AE35&amp;AF35,$AJ:$AO,2,FALSE))</f>
        <v>川崎</v>
      </c>
      <c r="W35" s="470"/>
      <c r="X35" s="470"/>
      <c r="Y35" s="471" t="str">
        <f>IF(ISERROR(VLOOKUP(AE35&amp;AF35,$AJ:$AO,4,FALSE))=TRUE,"(　)",VLOOKUP(AE35&amp;AF35,$AJ:$AO,4,FALSE))</f>
        <v>(香)</v>
      </c>
      <c r="Z35" s="471"/>
      <c r="AA35" s="471" t="str">
        <f>IF(ISERROR(VLOOKUP(AE35&amp;AF35,$AJ:$AO,5,FALSE))=TRUE,"",VLOOKUP(AE35&amp;AF35,$AJ:$AO,5,FALSE))</f>
        <v>ＥＳ高松</v>
      </c>
      <c r="AB35" s="471"/>
      <c r="AC35" s="471"/>
      <c r="AD35" s="473"/>
      <c r="AE35" s="306" t="s">
        <v>4</v>
      </c>
      <c r="AF35" s="307">
        <v>1</v>
      </c>
    </row>
    <row r="36" spans="1:32" s="21" customFormat="1" ht="15" customHeight="1" thickTop="1">
      <c r="A36" s="307"/>
      <c r="B36" s="307"/>
      <c r="C36" s="474" t="str">
        <f>IF(ISERROR(VLOOKUP(A35&amp;B35,$AJ:$AO,3,FALSE))=TRUE,"",VLOOKUP(A35&amp;B35,$AJ:$AO,3,FALSE))</f>
        <v>伊藤</v>
      </c>
      <c r="D36" s="475"/>
      <c r="E36" s="475"/>
      <c r="F36" s="472"/>
      <c r="G36" s="472"/>
      <c r="H36" s="472" t="str">
        <f>IF(ISERROR(VLOOKUP(A35&amp;B35,$AJ:$AO,6,FALSE))=TRUE,"",VLOOKUP(A35&amp;B35,$AJ:$AO,6,FALSE))</f>
        <v>アシスト</v>
      </c>
      <c r="I36" s="472"/>
      <c r="J36" s="472"/>
      <c r="K36" s="476"/>
      <c r="L36" s="279"/>
      <c r="M36" s="19"/>
      <c r="N36" s="19"/>
      <c r="P36" s="19"/>
      <c r="V36" s="474" t="str">
        <f>IF(ISERROR(VLOOKUP(AE35&amp;AF35,$AJ:$AO,3,FALSE))=TRUE,"",VLOOKUP(AE35&amp;AF35,$AJ:$AO,3,FALSE))</f>
        <v>冨山</v>
      </c>
      <c r="W36" s="475"/>
      <c r="X36" s="475"/>
      <c r="Y36" s="472"/>
      <c r="Z36" s="472"/>
      <c r="AA36" s="472" t="str">
        <f>IF(ISERROR(VLOOKUP(AE35&amp;AF35,$AJ:$AO,6,FALSE))=TRUE,"",VLOOKUP(AE35&amp;AF35,$AJ:$AO,6,FALSE))</f>
        <v>ＥＳ高松</v>
      </c>
      <c r="AB36" s="472"/>
      <c r="AC36" s="472"/>
      <c r="AD36" s="476"/>
      <c r="AE36" s="307"/>
      <c r="AF36" s="307"/>
    </row>
    <row r="37" spans="1:32" s="21" customFormat="1" ht="15" customHeight="1"/>
    <row r="38" spans="1:32" s="21" customFormat="1" ht="15" customHeight="1"/>
    <row r="39" spans="1:32" s="21" customFormat="1" ht="15" customHeight="1"/>
    <row r="40" spans="1:32" s="21" customFormat="1" ht="15" customHeight="1"/>
    <row r="41" spans="1:32" s="21" customFormat="1" ht="15" customHeight="1"/>
    <row r="42" spans="1:32" s="21" customFormat="1" ht="15" customHeight="1"/>
    <row r="43" spans="1:32" s="21" customFormat="1" ht="15" customHeight="1"/>
    <row r="44" spans="1:32" s="21" customFormat="1" ht="15" customHeight="1"/>
    <row r="45" spans="1:32" s="21" customFormat="1" ht="15" customHeight="1"/>
    <row r="46" spans="1:32" s="21" customFormat="1" ht="15" customHeight="1"/>
    <row r="47" spans="1:32" s="21" customFormat="1" ht="15" customHeight="1"/>
    <row r="48" spans="1:32" s="21" customFormat="1" ht="15" customHeight="1"/>
    <row r="49" s="21" customFormat="1" ht="15" customHeight="1"/>
    <row r="50" s="21" customFormat="1" ht="15" customHeight="1"/>
    <row r="51" s="21" customFormat="1" ht="15" customHeight="1"/>
    <row r="52" s="21" customFormat="1" ht="15" customHeight="1"/>
    <row r="53" s="21" customFormat="1" ht="15" customHeight="1"/>
    <row r="54" s="21" customFormat="1" ht="15" customHeight="1"/>
    <row r="55" s="21" customFormat="1" ht="15" customHeight="1"/>
    <row r="56" s="21" customFormat="1" ht="15" customHeight="1"/>
    <row r="57" s="21" customFormat="1" ht="15" customHeight="1"/>
    <row r="58" s="21" customFormat="1" ht="15" customHeight="1"/>
    <row r="59" s="21" customFormat="1" ht="15" customHeight="1"/>
    <row r="60" s="21" customFormat="1" ht="15" customHeight="1"/>
    <row r="61" s="21" customFormat="1" ht="15" customHeight="1"/>
    <row r="62" s="21" customFormat="1" ht="15" customHeight="1"/>
    <row r="63" s="21" customFormat="1" ht="15" customHeight="1"/>
    <row r="64" s="21" customFormat="1" ht="15" customHeight="1"/>
    <row r="65" s="21" customFormat="1" ht="15" customHeight="1"/>
    <row r="66" s="21" customFormat="1" ht="15" customHeight="1"/>
    <row r="67" s="21" customFormat="1" ht="15" customHeight="1"/>
    <row r="68" s="21" customFormat="1" ht="15" customHeight="1"/>
    <row r="69" s="21" customFormat="1" ht="15" customHeight="1"/>
    <row r="70" s="21" customFormat="1" ht="15" customHeight="1"/>
    <row r="71" s="21" customFormat="1" ht="15" customHeight="1"/>
    <row r="72" s="21" customFormat="1" ht="15" customHeight="1"/>
    <row r="73" s="21" customFormat="1" ht="15" customHeight="1"/>
    <row r="74" s="21" customFormat="1" ht="15" customHeight="1"/>
    <row r="75" s="21" customFormat="1" ht="15" customHeight="1"/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pans="1:15" s="21" customFormat="1" ht="15" customHeight="1"/>
    <row r="146" spans="1:15" s="21" customFormat="1" ht="15" customHeight="1"/>
    <row r="147" spans="1:15" s="21" customFormat="1" ht="15" customHeight="1"/>
    <row r="148" spans="1:15" s="21" customFormat="1" ht="15" customHeight="1"/>
    <row r="149" spans="1:15" s="21" customFormat="1" ht="15" customHeight="1"/>
    <row r="150" spans="1:15" ht="1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</sheetData>
  <mergeCells count="159">
    <mergeCell ref="V34:X34"/>
    <mergeCell ref="AA34:AD34"/>
    <mergeCell ref="V35:X35"/>
    <mergeCell ref="Y35:Z36"/>
    <mergeCell ref="AA35:AD35"/>
    <mergeCell ref="AE35:AE36"/>
    <mergeCell ref="V36:X36"/>
    <mergeCell ref="AA36:AD36"/>
    <mergeCell ref="C34:E34"/>
    <mergeCell ref="C35:E35"/>
    <mergeCell ref="F35:G36"/>
    <mergeCell ref="H35:K35"/>
    <mergeCell ref="C36:E36"/>
    <mergeCell ref="H36:K36"/>
    <mergeCell ref="V33:X33"/>
    <mergeCell ref="Y33:Z34"/>
    <mergeCell ref="C33:E33"/>
    <mergeCell ref="F33:G34"/>
    <mergeCell ref="X16:Y16"/>
    <mergeCell ref="P16:Q16"/>
    <mergeCell ref="S16:T16"/>
    <mergeCell ref="U18:V18"/>
    <mergeCell ref="Y25:Z25"/>
    <mergeCell ref="R25:S25"/>
    <mergeCell ref="H31:K31"/>
    <mergeCell ref="H32:K32"/>
    <mergeCell ref="V17:X17"/>
    <mergeCell ref="H34:K34"/>
    <mergeCell ref="B18:D18"/>
    <mergeCell ref="B19:D19"/>
    <mergeCell ref="E19:F20"/>
    <mergeCell ref="B20:D20"/>
    <mergeCell ref="G17:J18"/>
    <mergeCell ref="B17:D17"/>
    <mergeCell ref="E17:F18"/>
    <mergeCell ref="A25:F25"/>
    <mergeCell ref="G20:J20"/>
    <mergeCell ref="A15:A16"/>
    <mergeCell ref="H33:K33"/>
    <mergeCell ref="A24:F24"/>
    <mergeCell ref="B29:H29"/>
    <mergeCell ref="B31:B32"/>
    <mergeCell ref="C31:E31"/>
    <mergeCell ref="F31:G32"/>
    <mergeCell ref="C32:E32"/>
    <mergeCell ref="K25:L25"/>
    <mergeCell ref="G9:J9"/>
    <mergeCell ref="A33:A34"/>
    <mergeCell ref="K14:L14"/>
    <mergeCell ref="K15:O16"/>
    <mergeCell ref="G15:J16"/>
    <mergeCell ref="B15:D15"/>
    <mergeCell ref="E14:G14"/>
    <mergeCell ref="N20:O20"/>
    <mergeCell ref="A19:A20"/>
    <mergeCell ref="L19:N19"/>
    <mergeCell ref="B9:D9"/>
    <mergeCell ref="G7:J7"/>
    <mergeCell ref="B8:D8"/>
    <mergeCell ref="E8:F9"/>
    <mergeCell ref="A17:A18"/>
    <mergeCell ref="L17:N17"/>
    <mergeCell ref="K20:L20"/>
    <mergeCell ref="G19:J19"/>
    <mergeCell ref="E6:F7"/>
    <mergeCell ref="G6:J6"/>
    <mergeCell ref="B7:D7"/>
    <mergeCell ref="G8:J8"/>
    <mergeCell ref="B16:D16"/>
    <mergeCell ref="B10:D10"/>
    <mergeCell ref="E10:F11"/>
    <mergeCell ref="B11:D11"/>
    <mergeCell ref="G10:J11"/>
    <mergeCell ref="E15:F16"/>
    <mergeCell ref="K18:L18"/>
    <mergeCell ref="N18:O18"/>
    <mergeCell ref="C3:G3"/>
    <mergeCell ref="D1:AE1"/>
    <mergeCell ref="K6:O7"/>
    <mergeCell ref="AA4:AC4"/>
    <mergeCell ref="AB5:AC5"/>
    <mergeCell ref="Z6:AA7"/>
    <mergeCell ref="AB6:AC7"/>
    <mergeCell ref="Q6:S6"/>
    <mergeCell ref="V6:X6"/>
    <mergeCell ref="P7:Q7"/>
    <mergeCell ref="U5:V5"/>
    <mergeCell ref="E5:G5"/>
    <mergeCell ref="S7:T7"/>
    <mergeCell ref="B6:D6"/>
    <mergeCell ref="U9:V9"/>
    <mergeCell ref="Y4:Z4"/>
    <mergeCell ref="Z5:AA5"/>
    <mergeCell ref="Y13:Z13"/>
    <mergeCell ref="V15:X15"/>
    <mergeCell ref="U14:V14"/>
    <mergeCell ref="X5:Y5"/>
    <mergeCell ref="AA13:AC13"/>
    <mergeCell ref="U7:V7"/>
    <mergeCell ref="X7:Y7"/>
    <mergeCell ref="V8:X8"/>
    <mergeCell ref="Z10:AA11"/>
    <mergeCell ref="X9:Y9"/>
    <mergeCell ref="U10:Y11"/>
    <mergeCell ref="Z8:AA9"/>
    <mergeCell ref="AB8:AC9"/>
    <mergeCell ref="AB10:AC11"/>
    <mergeCell ref="X14:Y14"/>
    <mergeCell ref="AB14:AC14"/>
    <mergeCell ref="Z15:AA16"/>
    <mergeCell ref="AB15:AC16"/>
    <mergeCell ref="A35:A36"/>
    <mergeCell ref="B35:B36"/>
    <mergeCell ref="K5:L5"/>
    <mergeCell ref="N5:O5"/>
    <mergeCell ref="P5:Q5"/>
    <mergeCell ref="S5:T5"/>
    <mergeCell ref="S11:T11"/>
    <mergeCell ref="N14:O14"/>
    <mergeCell ref="B33:B34"/>
    <mergeCell ref="A31:A32"/>
    <mergeCell ref="P14:Q14"/>
    <mergeCell ref="S14:T14"/>
    <mergeCell ref="Q10:S10"/>
    <mergeCell ref="A10:A11"/>
    <mergeCell ref="A8:A9"/>
    <mergeCell ref="L8:N8"/>
    <mergeCell ref="P8:T9"/>
    <mergeCell ref="L10:N10"/>
    <mergeCell ref="K11:L11"/>
    <mergeCell ref="N11:O11"/>
    <mergeCell ref="P11:Q11"/>
    <mergeCell ref="K9:L9"/>
    <mergeCell ref="N9:O9"/>
    <mergeCell ref="A6:A7"/>
    <mergeCell ref="AF35:AF36"/>
    <mergeCell ref="Z14:AA14"/>
    <mergeCell ref="S20:T20"/>
    <mergeCell ref="U19:Y20"/>
    <mergeCell ref="Q19:S19"/>
    <mergeCell ref="P20:Q20"/>
    <mergeCell ref="AF33:AF34"/>
    <mergeCell ref="AF31:AF32"/>
    <mergeCell ref="Z19:AA20"/>
    <mergeCell ref="AB19:AC20"/>
    <mergeCell ref="U16:V16"/>
    <mergeCell ref="V31:X31"/>
    <mergeCell ref="Y31:Z32"/>
    <mergeCell ref="AA31:AD31"/>
    <mergeCell ref="AE31:AE32"/>
    <mergeCell ref="V32:X32"/>
    <mergeCell ref="AA32:AD32"/>
    <mergeCell ref="P17:T18"/>
    <mergeCell ref="Z17:AA18"/>
    <mergeCell ref="AB17:AC18"/>
    <mergeCell ref="X18:Y18"/>
    <mergeCell ref="Q15:S15"/>
    <mergeCell ref="AA33:AD33"/>
    <mergeCell ref="AE33:AE34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&amp;C&amp;10-39-</oddFooter>
    <firstFooter>&amp;C-39-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S81"/>
  <sheetViews>
    <sheetView view="pageBreakPreview" topLeftCell="A22" zoomScale="115" zoomScaleNormal="100" zoomScaleSheetLayoutView="115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917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38">
        <v>18</v>
      </c>
      <c r="Z4" s="338"/>
      <c r="AA4" s="337" t="s">
        <v>2</v>
      </c>
      <c r="AB4" s="338"/>
      <c r="AC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篠原</v>
      </c>
      <c r="L5" s="484"/>
      <c r="M5" s="36" t="s">
        <v>18</v>
      </c>
      <c r="N5" s="484" t="str">
        <f>B7</f>
        <v>白井</v>
      </c>
      <c r="O5" s="484"/>
      <c r="P5" s="486" t="str">
        <f>B8</f>
        <v>嶋田</v>
      </c>
      <c r="Q5" s="484"/>
      <c r="R5" s="36" t="s">
        <v>18</v>
      </c>
      <c r="S5" s="484" t="str">
        <f>B9</f>
        <v>遠所</v>
      </c>
      <c r="T5" s="487"/>
      <c r="U5" s="484" t="str">
        <f>B10</f>
        <v>高砂</v>
      </c>
      <c r="V5" s="484"/>
      <c r="W5" s="36" t="s">
        <v>18</v>
      </c>
      <c r="X5" s="484" t="str">
        <f>B11</f>
        <v>戎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08">
        <v>1</v>
      </c>
      <c r="B6" s="470" t="s">
        <v>168</v>
      </c>
      <c r="C6" s="470"/>
      <c r="D6" s="470"/>
      <c r="E6" s="478" t="s">
        <v>107</v>
      </c>
      <c r="F6" s="478"/>
      <c r="G6" s="478" t="s">
        <v>123</v>
      </c>
      <c r="H6" s="478"/>
      <c r="I6" s="478"/>
      <c r="J6" s="479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篠原</v>
      </c>
      <c r="AL6" s="21" t="str">
        <f>B7</f>
        <v>白井</v>
      </c>
      <c r="AM6" s="19" t="str">
        <f>E6</f>
        <v>(愛)</v>
      </c>
      <c r="AN6" s="19" t="str">
        <f>G6</f>
        <v>三島ウイングス</v>
      </c>
      <c r="AO6" s="19" t="str">
        <f>IF(G7="",G6,G7)</f>
        <v>タカタスポーツ</v>
      </c>
    </row>
    <row r="7" spans="1:41" s="21" customFormat="1" ht="15" customHeight="1">
      <c r="A7" s="408"/>
      <c r="B7" s="371" t="s">
        <v>118</v>
      </c>
      <c r="C7" s="371"/>
      <c r="D7" s="371"/>
      <c r="E7" s="480"/>
      <c r="F7" s="480"/>
      <c r="G7" s="480" t="s">
        <v>460</v>
      </c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0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99">
        <v>2</v>
      </c>
      <c r="B8" s="491" t="s">
        <v>394</v>
      </c>
      <c r="C8" s="491"/>
      <c r="D8" s="491"/>
      <c r="E8" s="478" t="s">
        <v>106</v>
      </c>
      <c r="F8" s="478"/>
      <c r="G8" s="478" t="s">
        <v>85</v>
      </c>
      <c r="H8" s="478"/>
      <c r="I8" s="478"/>
      <c r="J8" s="479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×</v>
      </c>
      <c r="W8" s="346"/>
      <c r="X8" s="346"/>
      <c r="Y8" s="63"/>
      <c r="Z8" s="329">
        <f>IF(AND(L8="",Q8="",V8=""),"",COUNTIF(K8:Y9,"○")*2+COUNTIF(K8:Y9,"×"))</f>
        <v>2</v>
      </c>
      <c r="AA8" s="330"/>
      <c r="AB8" s="330">
        <f>IF(Z8="","",RANK(Z8,Z6:AA11,))</f>
        <v>3</v>
      </c>
      <c r="AC8" s="333"/>
      <c r="AJ8" s="21" t="str">
        <f>D5&amp;AB8</f>
        <v>Ａ3</v>
      </c>
      <c r="AK8" s="21" t="str">
        <f>B8</f>
        <v>嶋田</v>
      </c>
      <c r="AL8" s="21" t="str">
        <f>B9</f>
        <v>遠所</v>
      </c>
      <c r="AM8" s="19" t="str">
        <f>E8</f>
        <v>(香)</v>
      </c>
      <c r="AN8" s="19" t="str">
        <f>G8</f>
        <v>丸亀ＳＣ</v>
      </c>
      <c r="AO8" s="19" t="str">
        <f>IF(G9="",G8,G9)</f>
        <v>丸亀ＳＣ</v>
      </c>
    </row>
    <row r="9" spans="1:41" s="21" customFormat="1" ht="15" customHeight="1">
      <c r="A9" s="422"/>
      <c r="B9" s="321" t="s">
        <v>364</v>
      </c>
      <c r="C9" s="321"/>
      <c r="D9" s="321"/>
      <c r="E9" s="478"/>
      <c r="F9" s="478"/>
      <c r="G9" s="478"/>
      <c r="H9" s="478"/>
      <c r="I9" s="478"/>
      <c r="J9" s="479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1</v>
      </c>
      <c r="V9" s="374"/>
      <c r="W9" s="5" t="s">
        <v>8</v>
      </c>
      <c r="X9" s="374">
        <v>2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41">
        <v>3</v>
      </c>
      <c r="B10" s="482" t="s">
        <v>367</v>
      </c>
      <c r="C10" s="482"/>
      <c r="D10" s="482"/>
      <c r="E10" s="492" t="s">
        <v>107</v>
      </c>
      <c r="F10" s="492"/>
      <c r="G10" s="492" t="s">
        <v>368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○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3</v>
      </c>
      <c r="AA10" s="361"/>
      <c r="AB10" s="361">
        <f>IF(Z10="","",RANK(Z10,Z6:AA11,))</f>
        <v>2</v>
      </c>
      <c r="AC10" s="362"/>
      <c r="AJ10" s="21" t="str">
        <f>D5&amp;AB10</f>
        <v>Ａ2</v>
      </c>
      <c r="AK10" s="21" t="str">
        <f>B10</f>
        <v>高砂</v>
      </c>
      <c r="AL10" s="21" t="str">
        <f>B11</f>
        <v>戎</v>
      </c>
      <c r="AM10" s="19" t="str">
        <f>E10</f>
        <v>(愛)</v>
      </c>
      <c r="AN10" s="19" t="str">
        <f>G10</f>
        <v>チームＪ新居浜</v>
      </c>
      <c r="AO10" s="19" t="str">
        <f>IF(G11="",G10,G11)</f>
        <v>泉　会</v>
      </c>
    </row>
    <row r="11" spans="1:41" s="21" customFormat="1" ht="15" customHeight="1">
      <c r="A11" s="342"/>
      <c r="B11" s="308" t="s">
        <v>579</v>
      </c>
      <c r="C11" s="308"/>
      <c r="D11" s="308"/>
      <c r="E11" s="472"/>
      <c r="F11" s="472"/>
      <c r="G11" s="472" t="s">
        <v>853</v>
      </c>
      <c r="H11" s="472"/>
      <c r="I11" s="472"/>
      <c r="J11" s="476"/>
      <c r="K11" s="335">
        <f>IF(X7="","",X7)</f>
        <v>0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2</v>
      </c>
      <c r="Q11" s="336"/>
      <c r="R11" s="6" t="s">
        <v>8</v>
      </c>
      <c r="S11" s="336">
        <f>IF(U9="","",U9)</f>
        <v>1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4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6"/>
      <c r="L12" s="16"/>
      <c r="M12" s="17"/>
      <c r="N12" s="16"/>
      <c r="O12" s="16"/>
      <c r="P12" s="16"/>
      <c r="Q12" s="16"/>
      <c r="R12" s="17"/>
      <c r="S12" s="16"/>
      <c r="T12" s="16"/>
      <c r="U12" s="17"/>
      <c r="V12" s="17"/>
      <c r="W12" s="17"/>
      <c r="X12" s="17"/>
      <c r="Y12" s="17"/>
      <c r="Z12" s="16"/>
      <c r="AA12" s="16"/>
      <c r="AB12" s="16"/>
      <c r="AC12" s="16"/>
    </row>
    <row r="13" spans="1:41" s="21" customFormat="1" ht="1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18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石丸</v>
      </c>
      <c r="L14" s="484"/>
      <c r="M14" s="36" t="s">
        <v>18</v>
      </c>
      <c r="N14" s="484" t="str">
        <f>B16</f>
        <v>大野</v>
      </c>
      <c r="O14" s="484"/>
      <c r="P14" s="486" t="str">
        <f>B17</f>
        <v>前野</v>
      </c>
      <c r="Q14" s="484"/>
      <c r="R14" s="36" t="s">
        <v>18</v>
      </c>
      <c r="S14" s="484" t="str">
        <f>B18</f>
        <v>佐藤</v>
      </c>
      <c r="T14" s="487"/>
      <c r="U14" s="484" t="str">
        <f>B19</f>
        <v>高嶋</v>
      </c>
      <c r="V14" s="484"/>
      <c r="W14" s="36" t="s">
        <v>18</v>
      </c>
      <c r="X14" s="484" t="str">
        <f>B20</f>
        <v>真鍋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08">
        <v>1</v>
      </c>
      <c r="B15" s="470" t="s">
        <v>383</v>
      </c>
      <c r="C15" s="470"/>
      <c r="D15" s="470"/>
      <c r="E15" s="471" t="s">
        <v>107</v>
      </c>
      <c r="F15" s="471"/>
      <c r="G15" s="471" t="s">
        <v>461</v>
      </c>
      <c r="H15" s="471"/>
      <c r="I15" s="471"/>
      <c r="J15" s="473"/>
      <c r="K15" s="485"/>
      <c r="L15" s="485"/>
      <c r="M15" s="485"/>
      <c r="N15" s="485"/>
      <c r="O15" s="485"/>
      <c r="P15" s="48"/>
      <c r="Q15" s="388" t="str">
        <f>IF(P16="","",IF(P16&gt;S16,"○","×"))</f>
        <v>○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="AA15" s="496"/>
      <c r="AB15" s="496">
        <f>IF(Z15="","",RANK(Z15,Z15:AA20,))</f>
        <v>1</v>
      </c>
      <c r="AC15" s="497"/>
      <c r="AJ15" s="21" t="str">
        <f>D14&amp;AB15</f>
        <v>Ｂ1</v>
      </c>
      <c r="AK15" s="21" t="str">
        <f>B15</f>
        <v>石丸</v>
      </c>
      <c r="AL15" s="21" t="str">
        <f>B16</f>
        <v>大野</v>
      </c>
      <c r="AM15" s="19" t="str">
        <f>E15</f>
        <v>(愛)</v>
      </c>
      <c r="AN15" s="19" t="str">
        <f>G15</f>
        <v>あいひめクラブ</v>
      </c>
      <c r="AO15" s="19" t="str">
        <f>IF(G16="",G15,G16)</f>
        <v>あいひめクラブ</v>
      </c>
    </row>
    <row r="16" spans="1:41" s="21" customFormat="1" ht="15" customHeight="1">
      <c r="A16" s="408"/>
      <c r="B16" s="321" t="s">
        <v>156</v>
      </c>
      <c r="C16" s="321"/>
      <c r="D16" s="321"/>
      <c r="E16" s="478"/>
      <c r="F16" s="478"/>
      <c r="G16" s="478"/>
      <c r="H16" s="478"/>
      <c r="I16" s="478"/>
      <c r="J16" s="479"/>
      <c r="K16" s="357"/>
      <c r="L16" s="357"/>
      <c r="M16" s="357"/>
      <c r="N16" s="357"/>
      <c r="O16" s="357"/>
      <c r="P16" s="365">
        <v>2</v>
      </c>
      <c r="Q16" s="364"/>
      <c r="R16" s="2" t="s">
        <v>8</v>
      </c>
      <c r="S16" s="364">
        <v>0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41">
        <v>2</v>
      </c>
      <c r="B17" s="482" t="s">
        <v>264</v>
      </c>
      <c r="C17" s="482"/>
      <c r="D17" s="482"/>
      <c r="E17" s="492" t="s">
        <v>105</v>
      </c>
      <c r="F17" s="492"/>
      <c r="G17" s="492" t="s">
        <v>87</v>
      </c>
      <c r="H17" s="492"/>
      <c r="I17" s="492"/>
      <c r="J17" s="494"/>
      <c r="K17" s="63"/>
      <c r="L17" s="346" t="str">
        <f>IF(K18="","",IF(K18&gt;N18,"○","×"))</f>
        <v>×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3</v>
      </c>
      <c r="AA17" s="330"/>
      <c r="AB17" s="330">
        <f>IF(Z17="","",RANK(Z17,Z15:AA20,))</f>
        <v>2</v>
      </c>
      <c r="AC17" s="333"/>
      <c r="AJ17" s="21" t="str">
        <f>D14&amp;AB17</f>
        <v>Ｂ2</v>
      </c>
      <c r="AK17" s="21" t="str">
        <f>B17</f>
        <v>前野</v>
      </c>
      <c r="AL17" s="21" t="str">
        <f>B18</f>
        <v>佐藤</v>
      </c>
      <c r="AM17" s="19" t="str">
        <f>E17</f>
        <v>(徳)</v>
      </c>
      <c r="AN17" s="19" t="str">
        <f>G17</f>
        <v>北島クラブ</v>
      </c>
      <c r="AO17" s="19" t="str">
        <f>IF(G18="",G17,G18)</f>
        <v>北島クラブ</v>
      </c>
    </row>
    <row r="18" spans="1:41" s="21" customFormat="1" ht="15" customHeight="1">
      <c r="A18" s="353"/>
      <c r="B18" s="371" t="s">
        <v>366</v>
      </c>
      <c r="C18" s="371"/>
      <c r="D18" s="371"/>
      <c r="E18" s="480"/>
      <c r="F18" s="480"/>
      <c r="G18" s="480"/>
      <c r="H18" s="480"/>
      <c r="I18" s="480"/>
      <c r="J18" s="481"/>
      <c r="K18" s="374">
        <f>IF(S16="","",S16)</f>
        <v>0</v>
      </c>
      <c r="L18" s="374"/>
      <c r="M18" s="5" t="s">
        <v>8</v>
      </c>
      <c r="N18" s="374">
        <f>IF(P16="","",P16)</f>
        <v>2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99">
        <v>3</v>
      </c>
      <c r="B19" s="482" t="s">
        <v>462</v>
      </c>
      <c r="C19" s="482"/>
      <c r="D19" s="482"/>
      <c r="E19" s="478" t="s">
        <v>106</v>
      </c>
      <c r="F19" s="478"/>
      <c r="G19" s="492" t="s">
        <v>140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高嶋</v>
      </c>
      <c r="AL19" s="21" t="str">
        <f>B20</f>
        <v>真鍋</v>
      </c>
      <c r="AM19" s="19" t="str">
        <f>E19</f>
        <v>(香)</v>
      </c>
      <c r="AN19" s="19" t="str">
        <f>G19</f>
        <v>卓 窓 会</v>
      </c>
      <c r="AO19" s="19" t="str">
        <f>IF(G20="",G19,G20)</f>
        <v>卓 窓 会</v>
      </c>
    </row>
    <row r="20" spans="1:41" s="21" customFormat="1" ht="15" customHeight="1">
      <c r="A20" s="442"/>
      <c r="B20" s="308" t="s">
        <v>100</v>
      </c>
      <c r="C20" s="308"/>
      <c r="D20" s="308"/>
      <c r="E20" s="472"/>
      <c r="F20" s="472"/>
      <c r="G20" s="472"/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4.5" customHeight="1">
      <c r="A21" s="17"/>
      <c r="B21" s="9"/>
      <c r="C21" s="9"/>
      <c r="D21" s="9"/>
      <c r="E21" s="75"/>
      <c r="F21" s="75"/>
      <c r="G21" s="75"/>
      <c r="H21" s="75"/>
      <c r="I21" s="75"/>
      <c r="J21" s="75"/>
      <c r="K21" s="16"/>
      <c r="L21" s="16"/>
      <c r="M21" s="2"/>
      <c r="N21" s="16"/>
      <c r="O21" s="16"/>
      <c r="P21" s="16"/>
      <c r="Q21" s="16"/>
      <c r="R21" s="2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</row>
    <row r="22" spans="1:41" s="21" customFormat="1" ht="15" customHeigh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19</v>
      </c>
      <c r="Z22" s="338"/>
      <c r="AA22" s="337" t="s">
        <v>2</v>
      </c>
      <c r="AB22" s="337"/>
      <c r="AC22" s="337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483"/>
      <c r="G23" s="483"/>
      <c r="H23" s="29"/>
      <c r="I23" s="29"/>
      <c r="J23" s="26"/>
      <c r="K23" s="539" t="str">
        <f>B24</f>
        <v>川田</v>
      </c>
      <c r="L23" s="484"/>
      <c r="M23" s="36" t="s">
        <v>18</v>
      </c>
      <c r="N23" s="484" t="str">
        <f>B25</f>
        <v>星加</v>
      </c>
      <c r="O23" s="487"/>
      <c r="P23" s="486" t="str">
        <f>B26</f>
        <v>岡崎</v>
      </c>
      <c r="Q23" s="484"/>
      <c r="R23" s="36" t="s">
        <v>18</v>
      </c>
      <c r="S23" s="484" t="str">
        <f>B27</f>
        <v>増田</v>
      </c>
      <c r="T23" s="487"/>
      <c r="U23" s="486" t="str">
        <f>B28</f>
        <v>松本</v>
      </c>
      <c r="V23" s="484"/>
      <c r="W23" s="36" t="s">
        <v>18</v>
      </c>
      <c r="X23" s="484" t="str">
        <f>B29</f>
        <v>乗松</v>
      </c>
      <c r="Y23" s="493"/>
      <c r="Z23" s="540" t="s">
        <v>17</v>
      </c>
      <c r="AA23" s="541"/>
      <c r="AB23" s="527" t="s">
        <v>13</v>
      </c>
      <c r="AC23" s="528"/>
    </row>
    <row r="24" spans="1:41" s="21" customFormat="1" ht="15" customHeight="1">
      <c r="A24" s="383">
        <v>1</v>
      </c>
      <c r="B24" s="470" t="s">
        <v>444</v>
      </c>
      <c r="C24" s="470"/>
      <c r="D24" s="470"/>
      <c r="E24" s="478" t="s">
        <v>106</v>
      </c>
      <c r="F24" s="478"/>
      <c r="G24" s="492" t="s">
        <v>140</v>
      </c>
      <c r="H24" s="492"/>
      <c r="I24" s="492"/>
      <c r="J24" s="494"/>
      <c r="K24" s="529"/>
      <c r="L24" s="485"/>
      <c r="M24" s="485"/>
      <c r="N24" s="485"/>
      <c r="O24" s="530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○</v>
      </c>
      <c r="W24" s="388"/>
      <c r="X24" s="388"/>
      <c r="Y24" s="59"/>
      <c r="Z24" s="400">
        <f>IF(AND(L24="",Q24="",V24=""),"",COUNTIF(K24:Y25,"○")*2+COUNTIF(K24:Y25,"×"))</f>
        <v>4</v>
      </c>
      <c r="AA24" s="532"/>
      <c r="AB24" s="533">
        <f>IF(Z24="","",RANK(Z24,Z24:AA29,))</f>
        <v>1</v>
      </c>
      <c r="AC24" s="534"/>
      <c r="AJ24" s="21" t="str">
        <f>D23&amp;AB24</f>
        <v>Ｃ1</v>
      </c>
      <c r="AK24" s="21" t="str">
        <f>B24</f>
        <v>川田</v>
      </c>
      <c r="AL24" s="21" t="str">
        <f>B25</f>
        <v>星加</v>
      </c>
      <c r="AM24" s="19" t="str">
        <f>E24</f>
        <v>(香)</v>
      </c>
      <c r="AN24" s="19" t="str">
        <f>G24</f>
        <v>卓 窓 会</v>
      </c>
      <c r="AO24" s="19" t="str">
        <f>IF(G25="",G24,G25)</f>
        <v>卓 窓 会</v>
      </c>
    </row>
    <row r="25" spans="1:41" s="21" customFormat="1" ht="15" customHeight="1">
      <c r="A25" s="422"/>
      <c r="B25" s="321" t="s">
        <v>162</v>
      </c>
      <c r="C25" s="321"/>
      <c r="D25" s="321"/>
      <c r="E25" s="478"/>
      <c r="F25" s="478"/>
      <c r="G25" s="478"/>
      <c r="H25" s="478"/>
      <c r="I25" s="478"/>
      <c r="J25" s="479"/>
      <c r="K25" s="531"/>
      <c r="L25" s="380"/>
      <c r="M25" s="380"/>
      <c r="N25" s="380"/>
      <c r="O25" s="381"/>
      <c r="P25" s="377">
        <v>2</v>
      </c>
      <c r="Q25" s="374"/>
      <c r="R25" s="2" t="s">
        <v>8</v>
      </c>
      <c r="S25" s="374">
        <v>0</v>
      </c>
      <c r="T25" s="402"/>
      <c r="U25" s="377">
        <v>2</v>
      </c>
      <c r="V25" s="374"/>
      <c r="W25" s="2" t="s">
        <v>8</v>
      </c>
      <c r="X25" s="374">
        <v>0</v>
      </c>
      <c r="Y25" s="382"/>
      <c r="Z25" s="353"/>
      <c r="AA25" s="416"/>
      <c r="AB25" s="535"/>
      <c r="AC25" s="536"/>
      <c r="AM25" s="19"/>
      <c r="AN25" s="19"/>
      <c r="AO25" s="19"/>
    </row>
    <row r="26" spans="1:41" s="21" customFormat="1" ht="15" customHeight="1">
      <c r="A26" s="341">
        <v>2</v>
      </c>
      <c r="B26" s="482" t="s">
        <v>399</v>
      </c>
      <c r="C26" s="482"/>
      <c r="D26" s="482"/>
      <c r="E26" s="492" t="s">
        <v>105</v>
      </c>
      <c r="F26" s="492"/>
      <c r="G26" s="492" t="s">
        <v>400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×</v>
      </c>
      <c r="W26" s="346"/>
      <c r="X26" s="346"/>
      <c r="Y26" s="63"/>
      <c r="Z26" s="341">
        <f>IF(AND(L26="",Q26="",V26=""),"",COUNTIF(K26:Y27,"○")*2+COUNTIF(K26:Y27,"×"))</f>
        <v>2</v>
      </c>
      <c r="AA26" s="407"/>
      <c r="AB26" s="537">
        <f>IF(Z26="","",RANK(Z26,Z24:AA29,))</f>
        <v>3</v>
      </c>
      <c r="AC26" s="538"/>
      <c r="AJ26" s="21" t="str">
        <f>D23&amp;AB26</f>
        <v>Ｃ3</v>
      </c>
      <c r="AK26" s="21" t="str">
        <f>B26</f>
        <v>岡崎</v>
      </c>
      <c r="AL26" s="21" t="str">
        <f>B27</f>
        <v>増田</v>
      </c>
      <c r="AM26" s="19" t="str">
        <f>E26</f>
        <v>(徳)</v>
      </c>
      <c r="AN26" s="19" t="str">
        <f>G26</f>
        <v>牟岐クラブ</v>
      </c>
      <c r="AO26" s="19" t="str">
        <f>IF(G27="",G26,G27)</f>
        <v>チームHIURA</v>
      </c>
    </row>
    <row r="27" spans="1:41" s="21" customFormat="1" ht="15" customHeight="1">
      <c r="A27" s="353"/>
      <c r="B27" s="371" t="s">
        <v>463</v>
      </c>
      <c r="C27" s="371"/>
      <c r="D27" s="371"/>
      <c r="E27" s="480"/>
      <c r="F27" s="480"/>
      <c r="G27" s="480" t="s">
        <v>300</v>
      </c>
      <c r="H27" s="480"/>
      <c r="I27" s="480"/>
      <c r="J27" s="481"/>
      <c r="K27" s="373">
        <f>IF(S25="","",S25)</f>
        <v>0</v>
      </c>
      <c r="L27" s="374"/>
      <c r="M27" s="5" t="s">
        <v>8</v>
      </c>
      <c r="N27" s="374">
        <f>IF(P25="","",P25)</f>
        <v>2</v>
      </c>
      <c r="O27" s="402"/>
      <c r="P27" s="379"/>
      <c r="Q27" s="380"/>
      <c r="R27" s="380"/>
      <c r="S27" s="380"/>
      <c r="T27" s="381"/>
      <c r="U27" s="377">
        <v>1</v>
      </c>
      <c r="V27" s="374"/>
      <c r="W27" s="5" t="s">
        <v>8</v>
      </c>
      <c r="X27" s="374">
        <v>2</v>
      </c>
      <c r="Y27" s="382"/>
      <c r="Z27" s="353"/>
      <c r="AA27" s="416"/>
      <c r="AB27" s="535"/>
      <c r="AC27" s="536"/>
      <c r="AM27" s="19"/>
      <c r="AN27" s="19"/>
      <c r="AO27" s="19"/>
    </row>
    <row r="28" spans="1:41" s="21" customFormat="1" ht="15" customHeight="1">
      <c r="A28" s="341">
        <v>3</v>
      </c>
      <c r="B28" s="482" t="s">
        <v>131</v>
      </c>
      <c r="C28" s="482"/>
      <c r="D28" s="482"/>
      <c r="E28" s="492" t="s">
        <v>107</v>
      </c>
      <c r="F28" s="492"/>
      <c r="G28" s="492" t="s">
        <v>363</v>
      </c>
      <c r="H28" s="492"/>
      <c r="I28" s="492"/>
      <c r="J28" s="494"/>
      <c r="K28" s="66"/>
      <c r="L28" s="346" t="str">
        <f>IF(K29="","",IF(K29&gt;N29,"○","×"))</f>
        <v>×</v>
      </c>
      <c r="M28" s="346"/>
      <c r="N28" s="346"/>
      <c r="O28" s="63"/>
      <c r="P28" s="64"/>
      <c r="Q28" s="346" t="str">
        <f>IF(P29="","",IF(P29&gt;S29,"○","×"))</f>
        <v>○</v>
      </c>
      <c r="R28" s="346"/>
      <c r="S28" s="346"/>
      <c r="T28" s="67"/>
      <c r="U28" s="347"/>
      <c r="V28" s="348"/>
      <c r="W28" s="348"/>
      <c r="X28" s="348"/>
      <c r="Y28" s="349"/>
      <c r="Z28" s="341">
        <f>IF(AND(L28="",Q28="",V28=""),"",COUNTIF(K28:Y29,"○")*2+COUNTIF(K28:Y29,"×"))</f>
        <v>3</v>
      </c>
      <c r="AA28" s="407"/>
      <c r="AB28" s="537">
        <f>IF(Z28="","",RANK(Z28,Z24:AA29,))</f>
        <v>2</v>
      </c>
      <c r="AC28" s="538"/>
      <c r="AJ28" s="21" t="str">
        <f>D23&amp;AB28</f>
        <v>Ｃ2</v>
      </c>
      <c r="AK28" s="21" t="str">
        <f>B28</f>
        <v>松本</v>
      </c>
      <c r="AL28" s="21" t="str">
        <f>B29</f>
        <v>乗松</v>
      </c>
      <c r="AM28" s="19" t="str">
        <f>E28</f>
        <v>(愛)</v>
      </c>
      <c r="AN28" s="19" t="str">
        <f>G28</f>
        <v>あいひめクラブ</v>
      </c>
      <c r="AO28" s="19" t="str">
        <f>IF(G29="",G28,G29)</f>
        <v>ＫＴＴＳ</v>
      </c>
    </row>
    <row r="29" spans="1:41" s="21" customFormat="1" ht="15" customHeight="1">
      <c r="A29" s="342"/>
      <c r="B29" s="308" t="s">
        <v>338</v>
      </c>
      <c r="C29" s="308"/>
      <c r="D29" s="308"/>
      <c r="E29" s="472"/>
      <c r="F29" s="472"/>
      <c r="G29" s="472" t="s">
        <v>464</v>
      </c>
      <c r="H29" s="472"/>
      <c r="I29" s="472"/>
      <c r="J29" s="476"/>
      <c r="K29" s="335">
        <f>IF(X25="","",X25)</f>
        <v>0</v>
      </c>
      <c r="L29" s="336"/>
      <c r="M29" s="6" t="s">
        <v>8</v>
      </c>
      <c r="N29" s="336">
        <f>IF(U25="","",U25)</f>
        <v>2</v>
      </c>
      <c r="O29" s="340"/>
      <c r="P29" s="339">
        <f>IF(X27="","",X27)</f>
        <v>2</v>
      </c>
      <c r="Q29" s="336"/>
      <c r="R29" s="6" t="s">
        <v>8</v>
      </c>
      <c r="S29" s="336">
        <f>IF(U27="","",U27)</f>
        <v>1</v>
      </c>
      <c r="T29" s="340"/>
      <c r="U29" s="350"/>
      <c r="V29" s="351"/>
      <c r="W29" s="351"/>
      <c r="X29" s="351"/>
      <c r="Y29" s="352"/>
      <c r="Z29" s="342"/>
      <c r="AA29" s="435"/>
      <c r="AB29" s="542"/>
      <c r="AC29" s="543"/>
    </row>
    <row r="30" spans="1:41" s="21" customFormat="1" ht="4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6"/>
      <c r="L30" s="16"/>
      <c r="M30" s="17"/>
      <c r="N30" s="16"/>
      <c r="O30" s="16"/>
      <c r="P30" s="16"/>
      <c r="Q30" s="16"/>
      <c r="R30" s="17"/>
      <c r="S30" s="16"/>
      <c r="T30" s="16"/>
      <c r="U30" s="17"/>
      <c r="V30" s="17"/>
      <c r="W30" s="17"/>
      <c r="X30" s="17"/>
      <c r="Y30" s="17"/>
      <c r="Z30" s="16"/>
      <c r="AA30" s="16"/>
      <c r="AB30" s="16"/>
      <c r="AC30" s="16"/>
    </row>
    <row r="31" spans="1:41" s="21" customFormat="1" ht="15" customHeight="1">
      <c r="A31" s="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19</v>
      </c>
      <c r="Z31" s="338"/>
      <c r="AA31" s="337" t="s">
        <v>2</v>
      </c>
      <c r="AB31" s="337"/>
      <c r="AC31" s="337"/>
    </row>
    <row r="32" spans="1:41" s="21" customFormat="1" ht="15" customHeight="1">
      <c r="A32" s="25"/>
      <c r="B32" s="29"/>
      <c r="C32" s="29"/>
      <c r="D32" s="4" t="s">
        <v>6</v>
      </c>
      <c r="E32" s="483" t="s">
        <v>25</v>
      </c>
      <c r="F32" s="483"/>
      <c r="G32" s="483"/>
      <c r="H32" s="29"/>
      <c r="I32" s="29"/>
      <c r="J32" s="26"/>
      <c r="K32" s="539" t="str">
        <f>B33</f>
        <v>坂尾</v>
      </c>
      <c r="L32" s="484"/>
      <c r="M32" s="36" t="s">
        <v>18</v>
      </c>
      <c r="N32" s="484" t="str">
        <f>B34</f>
        <v>布谷</v>
      </c>
      <c r="O32" s="487"/>
      <c r="P32" s="486" t="str">
        <f>B35</f>
        <v>田中</v>
      </c>
      <c r="Q32" s="484"/>
      <c r="R32" s="36" t="s">
        <v>18</v>
      </c>
      <c r="S32" s="484" t="str">
        <f>B36</f>
        <v>森澤</v>
      </c>
      <c r="T32" s="487"/>
      <c r="U32" s="486" t="str">
        <f>B37</f>
        <v>江見</v>
      </c>
      <c r="V32" s="484"/>
      <c r="W32" s="36" t="s">
        <v>18</v>
      </c>
      <c r="X32" s="484" t="str">
        <f>B38</f>
        <v>伊藤</v>
      </c>
      <c r="Y32" s="493"/>
      <c r="Z32" s="540" t="s">
        <v>17</v>
      </c>
      <c r="AA32" s="541"/>
      <c r="AB32" s="527" t="s">
        <v>13</v>
      </c>
      <c r="AC32" s="528"/>
    </row>
    <row r="33" spans="1:41" s="21" customFormat="1" ht="15" customHeight="1">
      <c r="A33" s="400">
        <v>1</v>
      </c>
      <c r="B33" s="470" t="s">
        <v>465</v>
      </c>
      <c r="C33" s="470"/>
      <c r="D33" s="470"/>
      <c r="E33" s="471" t="s">
        <v>105</v>
      </c>
      <c r="F33" s="471"/>
      <c r="G33" s="471" t="s">
        <v>466</v>
      </c>
      <c r="H33" s="471"/>
      <c r="I33" s="471"/>
      <c r="J33" s="473"/>
      <c r="K33" s="529"/>
      <c r="L33" s="485"/>
      <c r="M33" s="485"/>
      <c r="N33" s="485"/>
      <c r="O33" s="530"/>
      <c r="P33" s="48"/>
      <c r="Q33" s="388" t="str">
        <f>IF(P34="","",IF(P34&gt;S34,"○","×"))</f>
        <v>○</v>
      </c>
      <c r="R33" s="388"/>
      <c r="S33" s="388"/>
      <c r="T33" s="59"/>
      <c r="U33" s="58"/>
      <c r="V33" s="388" t="str">
        <f>IF(U34="","",IF(U34&gt;X34,"○","×"))</f>
        <v>×</v>
      </c>
      <c r="W33" s="388"/>
      <c r="X33" s="388"/>
      <c r="Y33" s="59"/>
      <c r="Z33" s="400">
        <f>IF(AND(L33="",Q33="",V33=""),"",COUNTIF(K33:Y34,"○")*2+COUNTIF(K33:Y34,"×"))</f>
        <v>3</v>
      </c>
      <c r="AA33" s="532"/>
      <c r="AB33" s="533">
        <f>IF(Z33="","",RANK(Z33,Z33:AA38,))</f>
        <v>2</v>
      </c>
      <c r="AC33" s="534"/>
      <c r="AJ33" s="21" t="str">
        <f>D32&amp;AB33</f>
        <v>Ｄ2</v>
      </c>
      <c r="AK33" s="21" t="str">
        <f>B33</f>
        <v>坂尾</v>
      </c>
      <c r="AL33" s="21" t="str">
        <f>B34</f>
        <v>布谷</v>
      </c>
      <c r="AM33" s="19" t="str">
        <f>E33</f>
        <v>(徳)</v>
      </c>
      <c r="AN33" s="19" t="str">
        <f>G33</f>
        <v>ＳＫＢ</v>
      </c>
      <c r="AO33" s="19" t="str">
        <f>IF(G34="",G33,G34)</f>
        <v>松茂スポーツクラブ</v>
      </c>
    </row>
    <row r="34" spans="1:41" s="21" customFormat="1" ht="15" customHeight="1">
      <c r="A34" s="353"/>
      <c r="B34" s="371" t="s">
        <v>129</v>
      </c>
      <c r="C34" s="371"/>
      <c r="D34" s="371"/>
      <c r="E34" s="480"/>
      <c r="F34" s="480"/>
      <c r="G34" s="480" t="s">
        <v>467</v>
      </c>
      <c r="H34" s="480"/>
      <c r="I34" s="480"/>
      <c r="J34" s="481"/>
      <c r="K34" s="531"/>
      <c r="L34" s="380"/>
      <c r="M34" s="380"/>
      <c r="N34" s="380"/>
      <c r="O34" s="381"/>
      <c r="P34" s="377">
        <v>2</v>
      </c>
      <c r="Q34" s="374"/>
      <c r="R34" s="2" t="s">
        <v>8</v>
      </c>
      <c r="S34" s="374">
        <v>0</v>
      </c>
      <c r="T34" s="402"/>
      <c r="U34" s="377">
        <v>0</v>
      </c>
      <c r="V34" s="374"/>
      <c r="W34" s="2" t="s">
        <v>8</v>
      </c>
      <c r="X34" s="374">
        <v>2</v>
      </c>
      <c r="Y34" s="382"/>
      <c r="Z34" s="353"/>
      <c r="AA34" s="416"/>
      <c r="AB34" s="535"/>
      <c r="AC34" s="536"/>
      <c r="AM34" s="19"/>
      <c r="AN34" s="19"/>
      <c r="AO34" s="19"/>
    </row>
    <row r="35" spans="1:41" s="21" customFormat="1" ht="15" customHeight="1">
      <c r="A35" s="341">
        <v>2</v>
      </c>
      <c r="B35" s="482" t="s">
        <v>120</v>
      </c>
      <c r="C35" s="482"/>
      <c r="D35" s="482"/>
      <c r="E35" s="478" t="s">
        <v>108</v>
      </c>
      <c r="F35" s="478"/>
      <c r="G35" s="478" t="s">
        <v>354</v>
      </c>
      <c r="H35" s="478"/>
      <c r="I35" s="478"/>
      <c r="J35" s="479"/>
      <c r="K35" s="63"/>
      <c r="L35" s="346" t="str">
        <f>IF(K36="","",IF(K36&gt;N36,"○","×"))</f>
        <v>×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×</v>
      </c>
      <c r="W35" s="346"/>
      <c r="X35" s="346"/>
      <c r="Y35" s="63"/>
      <c r="Z35" s="341">
        <f>IF(AND(L35="",Q35="",V35=""),"",COUNTIF(K35:Y36,"○")*2+COUNTIF(K35:Y36,"×"))</f>
        <v>2</v>
      </c>
      <c r="AA35" s="407"/>
      <c r="AB35" s="537">
        <f>IF(Z35="","",RANK(Z35,Z33:AA38,))</f>
        <v>3</v>
      </c>
      <c r="AC35" s="538"/>
      <c r="AJ35" s="21" t="str">
        <f>D32&amp;AB35</f>
        <v>Ｄ3</v>
      </c>
      <c r="AK35" s="21" t="str">
        <f>B35</f>
        <v>田中</v>
      </c>
      <c r="AL35" s="21" t="str">
        <f>B36</f>
        <v>森澤</v>
      </c>
      <c r="AM35" s="19" t="str">
        <f>E35</f>
        <v>(高)</v>
      </c>
      <c r="AN35" s="19" t="str">
        <f>G35</f>
        <v>ＦＣ江陽</v>
      </c>
      <c r="AO35" s="19" t="str">
        <f>IF(G36="",G35,G36)</f>
        <v>ピンポン館</v>
      </c>
    </row>
    <row r="36" spans="1:41" s="21" customFormat="1" ht="15" customHeight="1">
      <c r="A36" s="353"/>
      <c r="B36" s="371" t="s">
        <v>401</v>
      </c>
      <c r="C36" s="371"/>
      <c r="D36" s="371"/>
      <c r="E36" s="480"/>
      <c r="F36" s="480"/>
      <c r="G36" s="480" t="s">
        <v>90</v>
      </c>
      <c r="H36" s="480"/>
      <c r="I36" s="480"/>
      <c r="J36" s="481"/>
      <c r="K36" s="373">
        <f>IF(S34="","",S34)</f>
        <v>0</v>
      </c>
      <c r="L36" s="374"/>
      <c r="M36" s="5" t="s">
        <v>8</v>
      </c>
      <c r="N36" s="374">
        <f>IF(P34="","",P34)</f>
        <v>2</v>
      </c>
      <c r="O36" s="402"/>
      <c r="P36" s="379"/>
      <c r="Q36" s="380"/>
      <c r="R36" s="380"/>
      <c r="S36" s="380"/>
      <c r="T36" s="381"/>
      <c r="U36" s="377">
        <v>0</v>
      </c>
      <c r="V36" s="374"/>
      <c r="W36" s="5" t="s">
        <v>8</v>
      </c>
      <c r="X36" s="374">
        <v>2</v>
      </c>
      <c r="Y36" s="382"/>
      <c r="Z36" s="353"/>
      <c r="AA36" s="416"/>
      <c r="AB36" s="535"/>
      <c r="AC36" s="536"/>
      <c r="AM36" s="19"/>
      <c r="AN36" s="19"/>
      <c r="AO36" s="19"/>
    </row>
    <row r="37" spans="1:41" s="21" customFormat="1" ht="15" customHeight="1">
      <c r="A37" s="399">
        <v>3</v>
      </c>
      <c r="B37" s="482" t="s">
        <v>206</v>
      </c>
      <c r="C37" s="482"/>
      <c r="D37" s="482"/>
      <c r="E37" s="492" t="s">
        <v>106</v>
      </c>
      <c r="F37" s="492"/>
      <c r="G37" s="492" t="s">
        <v>208</v>
      </c>
      <c r="H37" s="492"/>
      <c r="I37" s="492"/>
      <c r="J37" s="494"/>
      <c r="K37" s="66"/>
      <c r="L37" s="346" t="str">
        <f>IF(K38="","",IF(K38&gt;N38,"○","×"))</f>
        <v>○</v>
      </c>
      <c r="M37" s="346"/>
      <c r="N37" s="346"/>
      <c r="O37" s="63"/>
      <c r="P37" s="64"/>
      <c r="Q37" s="346" t="str">
        <f>IF(P38="","",IF(P38&gt;S38,"○","×"))</f>
        <v>○</v>
      </c>
      <c r="R37" s="346"/>
      <c r="S37" s="346"/>
      <c r="T37" s="67"/>
      <c r="U37" s="347"/>
      <c r="V37" s="348"/>
      <c r="W37" s="348"/>
      <c r="X37" s="348"/>
      <c r="Y37" s="349"/>
      <c r="Z37" s="341">
        <f>IF(AND(L37="",Q37="",V37=""),"",COUNTIF(K37:Y38,"○")*2+COUNTIF(K37:Y38,"×"))</f>
        <v>4</v>
      </c>
      <c r="AA37" s="407"/>
      <c r="AB37" s="537">
        <f>IF(Z37="","",RANK(Z37,Z33:AA38,))</f>
        <v>1</v>
      </c>
      <c r="AC37" s="538"/>
      <c r="AJ37" s="21" t="str">
        <f>D32&amp;AB37</f>
        <v>Ｄ1</v>
      </c>
      <c r="AK37" s="21" t="str">
        <f>B37</f>
        <v>江見</v>
      </c>
      <c r="AL37" s="21" t="str">
        <f>B38</f>
        <v>伊藤</v>
      </c>
      <c r="AM37" s="19" t="str">
        <f>E37</f>
        <v>(香)</v>
      </c>
      <c r="AN37" s="19" t="str">
        <f>G37</f>
        <v>ＥＳ高松</v>
      </c>
      <c r="AO37" s="19" t="str">
        <f>IF(G38="",G37,G38)</f>
        <v>ＥＳ高松</v>
      </c>
    </row>
    <row r="38" spans="1:41" s="21" customFormat="1" ht="15" customHeight="1">
      <c r="A38" s="442"/>
      <c r="B38" s="308" t="s">
        <v>190</v>
      </c>
      <c r="C38" s="308"/>
      <c r="D38" s="308"/>
      <c r="E38" s="472"/>
      <c r="F38" s="472"/>
      <c r="G38" s="472"/>
      <c r="H38" s="472"/>
      <c r="I38" s="472"/>
      <c r="J38" s="476"/>
      <c r="K38" s="335">
        <f>IF(X34="","",X34)</f>
        <v>2</v>
      </c>
      <c r="L38" s="336"/>
      <c r="M38" s="6" t="s">
        <v>8</v>
      </c>
      <c r="N38" s="336">
        <f>IF(U34="","",U34)</f>
        <v>0</v>
      </c>
      <c r="O38" s="340"/>
      <c r="P38" s="339">
        <f>IF(X36="","",X36)</f>
        <v>2</v>
      </c>
      <c r="Q38" s="336"/>
      <c r="R38" s="6" t="s">
        <v>8</v>
      </c>
      <c r="S38" s="336">
        <f>IF(U36="","",U36)</f>
        <v>0</v>
      </c>
      <c r="T38" s="340"/>
      <c r="U38" s="350"/>
      <c r="V38" s="351"/>
      <c r="W38" s="351"/>
      <c r="X38" s="351"/>
      <c r="Y38" s="352"/>
      <c r="Z38" s="342"/>
      <c r="AA38" s="435"/>
      <c r="AB38" s="542"/>
      <c r="AC38" s="543"/>
    </row>
    <row r="39" spans="1:41" s="21" customFormat="1" ht="4.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6"/>
      <c r="L39" s="16"/>
      <c r="M39" s="17"/>
      <c r="N39" s="16"/>
      <c r="O39" s="16"/>
      <c r="P39" s="16"/>
      <c r="Q39" s="16"/>
      <c r="R39" s="17"/>
      <c r="S39" s="16"/>
      <c r="T39" s="16"/>
      <c r="U39" s="17"/>
      <c r="V39" s="17"/>
      <c r="W39" s="17"/>
      <c r="X39" s="17"/>
      <c r="Y39" s="17"/>
      <c r="Z39" s="16"/>
      <c r="AA39" s="16"/>
      <c r="AB39" s="16"/>
      <c r="AC39" s="16"/>
    </row>
    <row r="40" spans="1:41" s="21" customFormat="1" ht="15" customHeight="1">
      <c r="A40" s="2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38">
        <v>20</v>
      </c>
      <c r="Z40" s="338"/>
      <c r="AA40" s="337" t="s">
        <v>2</v>
      </c>
      <c r="AB40" s="337"/>
      <c r="AC40" s="337"/>
    </row>
    <row r="41" spans="1:41" s="21" customFormat="1" ht="15" customHeight="1">
      <c r="A41" s="25"/>
      <c r="B41" s="29"/>
      <c r="C41" s="29"/>
      <c r="D41" s="4" t="s">
        <v>19</v>
      </c>
      <c r="E41" s="483" t="s">
        <v>25</v>
      </c>
      <c r="F41" s="483"/>
      <c r="G41" s="483"/>
      <c r="H41" s="29"/>
      <c r="I41" s="29"/>
      <c r="J41" s="26"/>
      <c r="K41" s="539" t="str">
        <f>B42</f>
        <v>依光</v>
      </c>
      <c r="L41" s="484"/>
      <c r="M41" s="36" t="s">
        <v>18</v>
      </c>
      <c r="N41" s="484" t="str">
        <f>B43</f>
        <v>奥崎</v>
      </c>
      <c r="O41" s="487"/>
      <c r="P41" s="486" t="str">
        <f>B44</f>
        <v>檜垣</v>
      </c>
      <c r="Q41" s="484"/>
      <c r="R41" s="36" t="s">
        <v>18</v>
      </c>
      <c r="S41" s="484" t="str">
        <f>B45</f>
        <v>秋山</v>
      </c>
      <c r="T41" s="487"/>
      <c r="U41" s="486" t="str">
        <f>B46</f>
        <v>阿部</v>
      </c>
      <c r="V41" s="484"/>
      <c r="W41" s="36" t="s">
        <v>18</v>
      </c>
      <c r="X41" s="484" t="str">
        <f>B47</f>
        <v>亀石</v>
      </c>
      <c r="Y41" s="493"/>
      <c r="Z41" s="540" t="s">
        <v>17</v>
      </c>
      <c r="AA41" s="541"/>
      <c r="AB41" s="527" t="s">
        <v>13</v>
      </c>
      <c r="AC41" s="528"/>
    </row>
    <row r="42" spans="1:41" s="21" customFormat="1" ht="15" customHeight="1">
      <c r="A42" s="400">
        <v>1</v>
      </c>
      <c r="B42" s="470" t="s">
        <v>183</v>
      </c>
      <c r="C42" s="470"/>
      <c r="D42" s="470"/>
      <c r="E42" s="478" t="s">
        <v>108</v>
      </c>
      <c r="F42" s="478"/>
      <c r="G42" s="478" t="s">
        <v>468</v>
      </c>
      <c r="H42" s="478"/>
      <c r="I42" s="478"/>
      <c r="J42" s="479"/>
      <c r="K42" s="529"/>
      <c r="L42" s="485"/>
      <c r="M42" s="485"/>
      <c r="N42" s="485"/>
      <c r="O42" s="530"/>
      <c r="P42" s="48"/>
      <c r="Q42" s="388" t="str">
        <f>IF(P43="","",IF(P43&gt;S43,"○","×"))</f>
        <v>×</v>
      </c>
      <c r="R42" s="388"/>
      <c r="S42" s="388"/>
      <c r="T42" s="59"/>
      <c r="U42" s="58"/>
      <c r="V42" s="388" t="str">
        <f>IF(U43="","",IF(U43&gt;X43,"○","×"))</f>
        <v>×</v>
      </c>
      <c r="W42" s="388"/>
      <c r="X42" s="388"/>
      <c r="Y42" s="59"/>
      <c r="Z42" s="400">
        <f>IF(AND(L42="",Q42="",V42=""),"",COUNTIF(K42:Y43,"○")*2+COUNTIF(K42:Y43,"×"))</f>
        <v>2</v>
      </c>
      <c r="AA42" s="532"/>
      <c r="AB42" s="533">
        <f>IF(Z42="","",RANK(Z42,Z42:AA47,))</f>
        <v>3</v>
      </c>
      <c r="AC42" s="534"/>
      <c r="AJ42" s="21" t="str">
        <f>D41&amp;AB42</f>
        <v>Ｅ3</v>
      </c>
      <c r="AK42" s="21" t="str">
        <f>B42</f>
        <v>依光</v>
      </c>
      <c r="AL42" s="21" t="str">
        <f>B43</f>
        <v>奥崎</v>
      </c>
      <c r="AM42" s="19" t="str">
        <f>E42</f>
        <v>(高)</v>
      </c>
      <c r="AN42" s="19" t="str">
        <f>G42</f>
        <v>小高坂クラブ</v>
      </c>
      <c r="AO42" s="19" t="str">
        <f>IF(G43="",G42,G43)</f>
        <v>ＦＣ江陽</v>
      </c>
    </row>
    <row r="43" spans="1:41" s="21" customFormat="1" ht="15" customHeight="1">
      <c r="A43" s="353"/>
      <c r="B43" s="371" t="s">
        <v>574</v>
      </c>
      <c r="C43" s="371"/>
      <c r="D43" s="371"/>
      <c r="E43" s="480"/>
      <c r="F43" s="480"/>
      <c r="G43" s="480" t="s">
        <v>469</v>
      </c>
      <c r="H43" s="480"/>
      <c r="I43" s="480"/>
      <c r="J43" s="481"/>
      <c r="K43" s="531"/>
      <c r="L43" s="380"/>
      <c r="M43" s="380"/>
      <c r="N43" s="380"/>
      <c r="O43" s="381"/>
      <c r="P43" s="377">
        <v>1</v>
      </c>
      <c r="Q43" s="374"/>
      <c r="R43" s="2" t="s">
        <v>8</v>
      </c>
      <c r="S43" s="374">
        <v>2</v>
      </c>
      <c r="T43" s="402"/>
      <c r="U43" s="377">
        <v>0</v>
      </c>
      <c r="V43" s="374"/>
      <c r="W43" s="2" t="s">
        <v>8</v>
      </c>
      <c r="X43" s="374">
        <v>2</v>
      </c>
      <c r="Y43" s="382"/>
      <c r="Z43" s="353"/>
      <c r="AA43" s="416"/>
      <c r="AB43" s="535"/>
      <c r="AC43" s="536"/>
      <c r="AM43" s="19"/>
      <c r="AN43" s="19"/>
      <c r="AO43" s="19"/>
    </row>
    <row r="44" spans="1:41" s="21" customFormat="1" ht="15" customHeight="1">
      <c r="A44" s="341">
        <v>2</v>
      </c>
      <c r="B44" s="482" t="s">
        <v>346</v>
      </c>
      <c r="C44" s="482"/>
      <c r="D44" s="482"/>
      <c r="E44" s="478" t="s">
        <v>107</v>
      </c>
      <c r="F44" s="478"/>
      <c r="G44" s="492" t="s">
        <v>903</v>
      </c>
      <c r="H44" s="492"/>
      <c r="I44" s="492"/>
      <c r="J44" s="494"/>
      <c r="K44" s="63"/>
      <c r="L44" s="346" t="str">
        <f>IF(K45="","",IF(K45&gt;N45,"○","×"))</f>
        <v>○</v>
      </c>
      <c r="M44" s="346"/>
      <c r="N44" s="346"/>
      <c r="O44" s="63"/>
      <c r="P44" s="347"/>
      <c r="Q44" s="348"/>
      <c r="R44" s="348"/>
      <c r="S44" s="348"/>
      <c r="T44" s="378"/>
      <c r="U44" s="63"/>
      <c r="V44" s="346" t="str">
        <f>IF(U45="","",IF(U45&gt;X45,"○","×"))</f>
        <v>○</v>
      </c>
      <c r="W44" s="346"/>
      <c r="X44" s="346"/>
      <c r="Y44" s="63"/>
      <c r="Z44" s="341">
        <f>IF(AND(L44="",Q44="",V44=""),"",COUNTIF(K44:Y45,"○")*2+COUNTIF(K44:Y45,"×"))</f>
        <v>4</v>
      </c>
      <c r="AA44" s="407"/>
      <c r="AB44" s="537">
        <f>IF(Z44="","",RANK(Z44,Z42:AA47,))</f>
        <v>1</v>
      </c>
      <c r="AC44" s="538"/>
      <c r="AJ44" s="21" t="str">
        <f>D41&amp;AB44</f>
        <v>Ｅ1</v>
      </c>
      <c r="AK44" s="21" t="str">
        <f>B44</f>
        <v>檜垣</v>
      </c>
      <c r="AL44" s="21" t="str">
        <f>B45</f>
        <v>秋山</v>
      </c>
      <c r="AM44" s="19" t="str">
        <f>E44</f>
        <v>(愛)</v>
      </c>
      <c r="AN44" s="19" t="str">
        <f>G44</f>
        <v>ゴールドジム新居浜</v>
      </c>
      <c r="AO44" s="19" t="str">
        <f>IF(G45="",G44,G45)</f>
        <v>ゴールドジム新居浜</v>
      </c>
    </row>
    <row r="45" spans="1:41" s="21" customFormat="1" ht="15" customHeight="1">
      <c r="A45" s="408"/>
      <c r="B45" s="321" t="s">
        <v>205</v>
      </c>
      <c r="C45" s="321"/>
      <c r="D45" s="321"/>
      <c r="E45" s="478"/>
      <c r="F45" s="478"/>
      <c r="G45" s="478"/>
      <c r="H45" s="478"/>
      <c r="I45" s="478"/>
      <c r="J45" s="479"/>
      <c r="K45" s="373">
        <f>IF(S43="","",S43)</f>
        <v>2</v>
      </c>
      <c r="L45" s="374"/>
      <c r="M45" s="5" t="s">
        <v>8</v>
      </c>
      <c r="N45" s="374">
        <f>IF(P43="","",P43)</f>
        <v>1</v>
      </c>
      <c r="O45" s="402"/>
      <c r="P45" s="379"/>
      <c r="Q45" s="380"/>
      <c r="R45" s="380"/>
      <c r="S45" s="380"/>
      <c r="T45" s="381"/>
      <c r="U45" s="377">
        <v>2</v>
      </c>
      <c r="V45" s="374"/>
      <c r="W45" s="5" t="s">
        <v>8</v>
      </c>
      <c r="X45" s="374">
        <v>1</v>
      </c>
      <c r="Y45" s="382"/>
      <c r="Z45" s="353"/>
      <c r="AA45" s="416"/>
      <c r="AB45" s="535"/>
      <c r="AC45" s="536"/>
      <c r="AM45" s="19"/>
      <c r="AN45" s="19"/>
      <c r="AO45" s="19"/>
    </row>
    <row r="46" spans="1:41" s="21" customFormat="1" ht="15" customHeight="1">
      <c r="A46" s="399">
        <v>3</v>
      </c>
      <c r="B46" s="482" t="s">
        <v>96</v>
      </c>
      <c r="C46" s="482"/>
      <c r="D46" s="482"/>
      <c r="E46" s="492" t="s">
        <v>106</v>
      </c>
      <c r="F46" s="492"/>
      <c r="G46" s="492" t="s">
        <v>85</v>
      </c>
      <c r="H46" s="492"/>
      <c r="I46" s="492"/>
      <c r="J46" s="494"/>
      <c r="K46" s="66"/>
      <c r="L46" s="346" t="str">
        <f>IF(K47="","",IF(K47&gt;N47,"○","×"))</f>
        <v>○</v>
      </c>
      <c r="M46" s="346"/>
      <c r="N46" s="346"/>
      <c r="O46" s="63"/>
      <c r="P46" s="64"/>
      <c r="Q46" s="346" t="str">
        <f>IF(P47="","",IF(P47&gt;S47,"○","×"))</f>
        <v>×</v>
      </c>
      <c r="R46" s="346"/>
      <c r="S46" s="346"/>
      <c r="T46" s="67"/>
      <c r="U46" s="347"/>
      <c r="V46" s="348"/>
      <c r="W46" s="348"/>
      <c r="X46" s="348"/>
      <c r="Y46" s="349"/>
      <c r="Z46" s="341">
        <f>IF(AND(L46="",Q46="",V46=""),"",COUNTIF(K46:Y47,"○")*2+COUNTIF(K46:Y47,"×"))</f>
        <v>3</v>
      </c>
      <c r="AA46" s="407"/>
      <c r="AB46" s="537">
        <f>IF(Z46="","",RANK(Z46,Z42:AA47,))</f>
        <v>2</v>
      </c>
      <c r="AC46" s="538"/>
      <c r="AJ46" s="21" t="str">
        <f>D41&amp;AB46</f>
        <v>Ｅ2</v>
      </c>
      <c r="AK46" s="21" t="str">
        <f>B46</f>
        <v>阿部</v>
      </c>
      <c r="AL46" s="21" t="str">
        <f>B47</f>
        <v>亀石</v>
      </c>
      <c r="AM46" s="19" t="str">
        <f>E46</f>
        <v>(香)</v>
      </c>
      <c r="AN46" s="19" t="str">
        <f>G46</f>
        <v>丸亀ＳＣ</v>
      </c>
      <c r="AO46" s="19" t="str">
        <f>IF(G47="",G46,G47)</f>
        <v>丸亀ＳＣ</v>
      </c>
    </row>
    <row r="47" spans="1:41" s="21" customFormat="1" ht="15" customHeight="1">
      <c r="A47" s="442"/>
      <c r="B47" s="308" t="s">
        <v>262</v>
      </c>
      <c r="C47" s="308"/>
      <c r="D47" s="308"/>
      <c r="E47" s="472"/>
      <c r="F47" s="472"/>
      <c r="G47" s="472"/>
      <c r="H47" s="472"/>
      <c r="I47" s="472"/>
      <c r="J47" s="476"/>
      <c r="K47" s="335">
        <f>IF(X43="","",X43)</f>
        <v>2</v>
      </c>
      <c r="L47" s="336"/>
      <c r="M47" s="6" t="s">
        <v>8</v>
      </c>
      <c r="N47" s="336">
        <f>IF(U43="","",U43)</f>
        <v>0</v>
      </c>
      <c r="O47" s="340"/>
      <c r="P47" s="339">
        <f>IF(X45="","",X45)</f>
        <v>1</v>
      </c>
      <c r="Q47" s="336"/>
      <c r="R47" s="6" t="s">
        <v>8</v>
      </c>
      <c r="S47" s="336">
        <f>IF(U45="","",U45)</f>
        <v>2</v>
      </c>
      <c r="T47" s="340"/>
      <c r="U47" s="350"/>
      <c r="V47" s="351"/>
      <c r="W47" s="351"/>
      <c r="X47" s="351"/>
      <c r="Y47" s="352"/>
      <c r="Z47" s="342"/>
      <c r="AA47" s="435"/>
      <c r="AB47" s="542"/>
      <c r="AC47" s="543"/>
    </row>
    <row r="48" spans="1:41" s="21" customFormat="1" ht="21" customHeight="1">
      <c r="A48" s="17"/>
      <c r="B48" s="17"/>
      <c r="C48" s="17"/>
      <c r="D48" s="401" t="s">
        <v>918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17"/>
      <c r="AG48" s="17"/>
    </row>
    <row r="49" spans="1:45" s="21" customFormat="1" ht="13.5" customHeight="1">
      <c r="A49" s="17"/>
      <c r="B49" s="17"/>
      <c r="C49" s="17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7"/>
      <c r="AG49" s="17"/>
    </row>
    <row r="50" spans="1:45" s="21" customFormat="1" ht="16.5" customHeight="1">
      <c r="B50" s="2" t="s">
        <v>9</v>
      </c>
      <c r="C50" s="321" t="s">
        <v>1</v>
      </c>
      <c r="D50" s="321"/>
      <c r="E50" s="321"/>
      <c r="F50" s="321"/>
      <c r="G50" s="321"/>
      <c r="H50" s="2" t="s">
        <v>10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1:45" s="21" customFormat="1" ht="15" customHeight="1">
      <c r="B51" s="2"/>
      <c r="C51" s="9"/>
      <c r="D51" s="9"/>
      <c r="E51" s="9"/>
      <c r="F51" s="9"/>
      <c r="G51" s="9"/>
      <c r="H51" s="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1:45" s="21" customFormat="1" ht="15" customHeight="1">
      <c r="A52" s="358" t="s">
        <v>53</v>
      </c>
      <c r="B52" s="358"/>
      <c r="C52" s="358"/>
      <c r="D52" s="358"/>
      <c r="E52" s="358"/>
      <c r="F52" s="35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45" s="21" customFormat="1" ht="15" customHeight="1">
      <c r="A53" s="359" t="s">
        <v>45</v>
      </c>
      <c r="B53" s="359"/>
      <c r="C53" s="359"/>
      <c r="D53" s="359"/>
      <c r="E53" s="359"/>
      <c r="F53" s="359"/>
      <c r="G53" s="2" t="s">
        <v>7</v>
      </c>
      <c r="H53" s="17">
        <v>2</v>
      </c>
      <c r="I53" s="17" t="s">
        <v>27</v>
      </c>
      <c r="J53" s="17">
        <v>3</v>
      </c>
      <c r="K53" s="358" t="s">
        <v>50</v>
      </c>
      <c r="L53" s="359"/>
      <c r="M53" s="17"/>
      <c r="N53" s="2" t="s">
        <v>16</v>
      </c>
      <c r="O53" s="17">
        <v>1</v>
      </c>
      <c r="P53" s="17" t="s">
        <v>27</v>
      </c>
      <c r="Q53" s="17">
        <v>3</v>
      </c>
      <c r="R53" s="358" t="s">
        <v>51</v>
      </c>
      <c r="S53" s="359"/>
      <c r="T53" s="17"/>
      <c r="U53" s="2" t="s">
        <v>28</v>
      </c>
      <c r="V53" s="17">
        <v>1</v>
      </c>
      <c r="W53" s="17" t="s">
        <v>27</v>
      </c>
      <c r="X53" s="17">
        <v>2</v>
      </c>
      <c r="Y53" s="358" t="s">
        <v>52</v>
      </c>
      <c r="Z53" s="359"/>
      <c r="AA53" s="17"/>
      <c r="AB53" s="17"/>
      <c r="AC53" s="17"/>
      <c r="AD53" s="17"/>
      <c r="AE53" s="17"/>
      <c r="AF53" s="17"/>
      <c r="AG53" s="17"/>
    </row>
    <row r="54" spans="1:45" s="21" customFormat="1" ht="15" customHeight="1">
      <c r="A54" s="17"/>
      <c r="B54" s="17"/>
      <c r="C54" s="17"/>
      <c r="D54" s="17"/>
      <c r="E54" s="17"/>
      <c r="F54" s="17"/>
      <c r="G54" s="2"/>
      <c r="H54" s="17"/>
      <c r="I54" s="17"/>
      <c r="J54" s="17"/>
      <c r="K54" s="2"/>
      <c r="L54" s="17"/>
      <c r="M54" s="17"/>
      <c r="N54" s="2"/>
      <c r="O54" s="17"/>
      <c r="P54" s="17"/>
      <c r="Q54" s="17"/>
      <c r="R54" s="2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45" s="21" customFormat="1" ht="15" customHeight="1">
      <c r="A55" s="2" t="s">
        <v>9</v>
      </c>
      <c r="B55" s="321" t="s">
        <v>335</v>
      </c>
      <c r="C55" s="354"/>
      <c r="D55" s="354"/>
      <c r="E55" s="354"/>
      <c r="F55" s="354"/>
      <c r="G55" s="354"/>
      <c r="H55" s="354"/>
      <c r="I55" s="2" t="s">
        <v>10</v>
      </c>
      <c r="J55" s="16"/>
      <c r="K55" s="17"/>
      <c r="L55" s="17"/>
      <c r="M55" s="17"/>
      <c r="N55" s="17"/>
      <c r="O55" s="17"/>
      <c r="P55" s="19"/>
      <c r="Q55" s="17"/>
      <c r="R55" s="17"/>
      <c r="S55" s="17"/>
      <c r="T55" s="17"/>
      <c r="U55" s="17"/>
    </row>
    <row r="56" spans="1:45" s="21" customFormat="1" ht="15" customHeight="1"/>
    <row r="57" spans="1:45" s="21" customFormat="1" ht="15" customHeight="1" thickBot="1">
      <c r="A57" s="306" t="s">
        <v>3</v>
      </c>
      <c r="B57" s="307">
        <v>1</v>
      </c>
      <c r="C57" s="469" t="str">
        <f>IF(ISERROR(VLOOKUP(A57&amp;B57,$AJ:$AO,2,FALSE))=TRUE,"",VLOOKUP(A57&amp;B57,$AJ:$AO,2,FALSE))</f>
        <v>篠原</v>
      </c>
      <c r="D57" s="470"/>
      <c r="E57" s="470"/>
      <c r="F57" s="471" t="str">
        <f>IF(ISERROR(VLOOKUP(A57&amp;B57,$AJ:$AO,4,FALSE))=TRUE,"(　)",VLOOKUP(A57&amp;B57,$AJ:$AO,4,FALSE))</f>
        <v>(愛)</v>
      </c>
      <c r="G57" s="471"/>
      <c r="H57" s="471" t="str">
        <f>IF(ISERROR(VLOOKUP(A57&amp;B57,$AJ:$AO,5,FALSE))=TRUE,"",VLOOKUP(A57&amp;B57,$AJ:$AO,5,FALSE))</f>
        <v>三島ウイングス</v>
      </c>
      <c r="I57" s="471"/>
      <c r="J57" s="471"/>
      <c r="K57" s="473"/>
      <c r="L57" s="224"/>
      <c r="M57" s="215"/>
      <c r="N57" s="90"/>
      <c r="P57" s="90"/>
      <c r="Q57" s="90"/>
      <c r="S57" s="94"/>
      <c r="T57" s="90"/>
      <c r="U57" s="90"/>
    </row>
    <row r="58" spans="1:45" s="21" customFormat="1" ht="15" customHeight="1" thickTop="1" thickBot="1">
      <c r="A58" s="307"/>
      <c r="B58" s="307"/>
      <c r="C58" s="474" t="str">
        <f>IF(ISERROR(VLOOKUP(A57&amp;B57,$AJ:$AO,3,FALSE))=TRUE,"",VLOOKUP(A57&amp;B57,$AJ:$AO,3,FALSE))</f>
        <v>白井</v>
      </c>
      <c r="D58" s="475"/>
      <c r="E58" s="475"/>
      <c r="F58" s="472"/>
      <c r="G58" s="472"/>
      <c r="H58" s="472" t="str">
        <f>IF(ISERROR(VLOOKUP(A57&amp;B57,$AJ:$AO,6,FALSE))=TRUE,"",VLOOKUP(A57&amp;B57,$AJ:$AO,6,FALSE))</f>
        <v>タカタスポーツ</v>
      </c>
      <c r="I58" s="472"/>
      <c r="J58" s="472"/>
      <c r="K58" s="476"/>
      <c r="L58" s="208"/>
      <c r="M58" s="257"/>
      <c r="N58" s="94"/>
      <c r="P58" s="94"/>
      <c r="Q58" s="94"/>
      <c r="S58" s="94"/>
      <c r="T58" s="215"/>
      <c r="U58" s="214"/>
      <c r="V58" s="469" t="str">
        <f>IF(ISERROR(VLOOKUP(AE58&amp;AF58,$AJ:$AO,2,FALSE))=TRUE,"",VLOOKUP(AE58&amp;AF58,$AJ:$AO,2,FALSE))</f>
        <v>川田</v>
      </c>
      <c r="W58" s="470"/>
      <c r="X58" s="470"/>
      <c r="Y58" s="471" t="str">
        <f>IF(ISERROR(VLOOKUP(AE58&amp;AF58,$AJ:$AO,4,FALSE))=TRUE,"(　)",VLOOKUP(AE58&amp;AF58,$AJ:$AO,4,FALSE))</f>
        <v>(香)</v>
      </c>
      <c r="Z58" s="471"/>
      <c r="AA58" s="471" t="str">
        <f>IF(ISERROR(VLOOKUP(AE58&amp;AF58,$AJ:$AO,5,FALSE))=TRUE,"",VLOOKUP(AE58&amp;AF58,$AJ:$AO,5,FALSE))</f>
        <v>卓 窓 会</v>
      </c>
      <c r="AB58" s="471"/>
      <c r="AC58" s="471"/>
      <c r="AD58" s="473"/>
      <c r="AE58" s="306" t="s">
        <v>5</v>
      </c>
      <c r="AF58" s="307">
        <v>1</v>
      </c>
    </row>
    <row r="59" spans="1:45" s="21" customFormat="1" ht="15" customHeight="1" thickTop="1" thickBot="1">
      <c r="A59" s="306" t="s">
        <v>19</v>
      </c>
      <c r="B59" s="307">
        <v>1</v>
      </c>
      <c r="C59" s="469" t="str">
        <f>IF(ISERROR(VLOOKUP(A59&amp;B59,$AJ:$AO,2,FALSE))=TRUE,"",VLOOKUP(A59&amp;B59,$AJ:$AO,2,FALSE))</f>
        <v>檜垣</v>
      </c>
      <c r="D59" s="470"/>
      <c r="E59" s="470"/>
      <c r="F59" s="471" t="str">
        <f>IF(ISERROR(VLOOKUP(A59&amp;B59,$AJ:$AO,4,FALSE))=TRUE,"(　)",VLOOKUP(A59&amp;B59,$AJ:$AO,4,FALSE))</f>
        <v>(愛)</v>
      </c>
      <c r="G59" s="471"/>
      <c r="H59" s="471" t="str">
        <f>IF(ISERROR(VLOOKUP(A59&amp;B59,$AJ:$AO,5,FALSE))=TRUE,"",VLOOKUP(A59&amp;B59,$AJ:$AO,5,FALSE))</f>
        <v>ゴールドジム新居浜</v>
      </c>
      <c r="I59" s="471"/>
      <c r="J59" s="471"/>
      <c r="K59" s="473"/>
      <c r="L59" s="156"/>
      <c r="M59" s="234"/>
      <c r="N59" s="94"/>
      <c r="O59" s="238"/>
      <c r="P59" s="232"/>
      <c r="Q59" s="97"/>
      <c r="S59" s="94"/>
      <c r="T59" s="235"/>
      <c r="U59" s="175"/>
      <c r="V59" s="474" t="str">
        <f>IF(ISERROR(VLOOKUP(AE58&amp;AF58,$AJ:$AO,3,FALSE))=TRUE,"",VLOOKUP(AE58&amp;AF58,$AJ:$AO,3,FALSE))</f>
        <v>星加</v>
      </c>
      <c r="W59" s="475"/>
      <c r="X59" s="475"/>
      <c r="Y59" s="472"/>
      <c r="Z59" s="472"/>
      <c r="AA59" s="472" t="str">
        <f>IF(ISERROR(VLOOKUP(AE58&amp;AF58,$AJ:$AO,6,FALSE))=TRUE,"",VLOOKUP(AE58&amp;AF58,$AJ:$AO,6,FALSE))</f>
        <v>卓 窓 会</v>
      </c>
      <c r="AB59" s="472"/>
      <c r="AC59" s="472"/>
      <c r="AD59" s="476"/>
      <c r="AE59" s="307"/>
      <c r="AF59" s="307"/>
    </row>
    <row r="60" spans="1:45" s="21" customFormat="1" ht="15" customHeight="1" thickTop="1" thickBot="1">
      <c r="A60" s="307"/>
      <c r="B60" s="307"/>
      <c r="C60" s="474" t="str">
        <f>IF(ISERROR(VLOOKUP(A59&amp;B59,$AJ:$AO,3,FALSE))=TRUE,"",VLOOKUP(A59&amp;B59,$AJ:$AO,3,FALSE))</f>
        <v>秋山</v>
      </c>
      <c r="D60" s="475"/>
      <c r="E60" s="475"/>
      <c r="F60" s="472"/>
      <c r="G60" s="472"/>
      <c r="H60" s="472" t="str">
        <f>IF(ISERROR(VLOOKUP(A59&amp;B59,$AJ:$AO,6,FALSE))=TRUE,"",VLOOKUP(A59&amp;B59,$AJ:$AO,6,FALSE))</f>
        <v>ゴールドジム新居浜</v>
      </c>
      <c r="I60" s="472"/>
      <c r="J60" s="472"/>
      <c r="K60" s="476"/>
      <c r="L60" s="159"/>
      <c r="M60" s="259"/>
      <c r="N60" s="225"/>
      <c r="O60" s="208"/>
      <c r="P60" s="208"/>
      <c r="Q60" s="209"/>
      <c r="R60" s="209"/>
      <c r="S60" s="222"/>
      <c r="T60" s="160"/>
      <c r="U60" s="162"/>
      <c r="V60" s="469" t="str">
        <f>IF(ISERROR(VLOOKUP(AE60&amp;AF60,$AJ:$AO,2,FALSE))=TRUE,"",VLOOKUP(AE60&amp;AF60,$AJ:$AO,2,FALSE))</f>
        <v>石丸</v>
      </c>
      <c r="W60" s="470"/>
      <c r="X60" s="470"/>
      <c r="Y60" s="471" t="str">
        <f>IF(ISERROR(VLOOKUP(AE60&amp;AF60,$AJ:$AO,4,FALSE))=TRUE,"(　)",VLOOKUP(AE60&amp;AF60,$AJ:$AO,4,FALSE))</f>
        <v>(愛)</v>
      </c>
      <c r="Z60" s="471"/>
      <c r="AA60" s="471" t="str">
        <f>IF(ISERROR(VLOOKUP(AE60&amp;AF60,$AJ:$AO,5,FALSE))=TRUE,"",VLOOKUP(AE60&amp;AF60,$AJ:$AO,5,FALSE))</f>
        <v>あいひめクラブ</v>
      </c>
      <c r="AB60" s="471"/>
      <c r="AC60" s="471"/>
      <c r="AD60" s="473"/>
      <c r="AE60" s="306" t="s">
        <v>4</v>
      </c>
      <c r="AF60" s="307">
        <v>1</v>
      </c>
    </row>
    <row r="61" spans="1:45" s="21" customFormat="1" ht="15" customHeight="1" thickTop="1" thickBot="1">
      <c r="A61" s="306" t="s">
        <v>6</v>
      </c>
      <c r="B61" s="307">
        <v>1</v>
      </c>
      <c r="C61" s="469" t="str">
        <f>IF(ISERROR(VLOOKUP(A61&amp;B61,$AJ:$AO,2,FALSE))=TRUE,"",VLOOKUP(A61&amp;B61,$AJ:$AO,2,FALSE))</f>
        <v>江見</v>
      </c>
      <c r="D61" s="470"/>
      <c r="E61" s="470"/>
      <c r="F61" s="471" t="str">
        <f>IF(ISERROR(VLOOKUP(A61&amp;B61,$AJ:$AO,4,FALSE))=TRUE,"(　)",VLOOKUP(A61&amp;B61,$AJ:$AO,4,FALSE))</f>
        <v>(香)</v>
      </c>
      <c r="G61" s="471"/>
      <c r="H61" s="471" t="str">
        <f>IF(ISERROR(VLOOKUP(A61&amp;B61,$AJ:$AO,5,FALSE))=TRUE,"",VLOOKUP(A61&amp;B61,$AJ:$AO,5,FALSE))</f>
        <v>ＥＳ高松</v>
      </c>
      <c r="I61" s="471"/>
      <c r="J61" s="471"/>
      <c r="K61" s="473"/>
      <c r="L61" s="208"/>
      <c r="M61" s="246"/>
      <c r="N61" s="94"/>
      <c r="P61" s="94"/>
      <c r="Q61" s="94"/>
      <c r="S61" s="94"/>
      <c r="T61" s="91"/>
      <c r="U61" s="90"/>
      <c r="V61" s="474" t="str">
        <f>IF(ISERROR(VLOOKUP(AE60&amp;AF60,$AJ:$AO,3,FALSE))=TRUE,"",VLOOKUP(AE60&amp;AF60,$AJ:$AO,3,FALSE))</f>
        <v>大野</v>
      </c>
      <c r="W61" s="475"/>
      <c r="X61" s="475"/>
      <c r="Y61" s="472"/>
      <c r="Z61" s="472"/>
      <c r="AA61" s="472" t="str">
        <f>IF(ISERROR(VLOOKUP(AE60&amp;AF60,$AJ:$AO,6,FALSE))=TRUE,"",VLOOKUP(AE60&amp;AF60,$AJ:$AO,6,FALSE))</f>
        <v>あいひめクラブ</v>
      </c>
      <c r="AB61" s="472"/>
      <c r="AC61" s="472"/>
      <c r="AD61" s="476"/>
      <c r="AE61" s="307"/>
      <c r="AF61" s="307"/>
    </row>
    <row r="62" spans="1:45" s="21" customFormat="1" ht="15" customHeight="1" thickTop="1">
      <c r="A62" s="307"/>
      <c r="B62" s="307"/>
      <c r="C62" s="474" t="str">
        <f>IF(ISERROR(VLOOKUP(A61&amp;B61,$AJ:$AO,3,FALSE))=TRUE,"",VLOOKUP(A61&amp;B61,$AJ:$AO,3,FALSE))</f>
        <v>伊藤</v>
      </c>
      <c r="D62" s="475"/>
      <c r="E62" s="475"/>
      <c r="F62" s="472"/>
      <c r="G62" s="472"/>
      <c r="H62" s="472" t="str">
        <f>IF(ISERROR(VLOOKUP(A61&amp;B61,$AJ:$AO,6,FALSE))=TRUE,"",VLOOKUP(A61&amp;B61,$AJ:$AO,6,FALSE))</f>
        <v>ＥＳ高松</v>
      </c>
      <c r="I62" s="472"/>
      <c r="J62" s="472"/>
      <c r="K62" s="476"/>
      <c r="L62" s="225"/>
      <c r="M62" s="94"/>
      <c r="N62" s="94"/>
      <c r="P62" s="94"/>
      <c r="Q62" s="90"/>
      <c r="R62" s="90"/>
      <c r="S62" s="94"/>
      <c r="T62" s="94"/>
      <c r="U62" s="90"/>
    </row>
    <row r="63" spans="1:45" s="21" customFormat="1" ht="15" customHeight="1">
      <c r="L63" s="90"/>
      <c r="M63" s="90"/>
      <c r="N63" s="90"/>
      <c r="O63" s="90"/>
      <c r="P63" s="90"/>
      <c r="Q63" s="90"/>
      <c r="R63" s="90"/>
      <c r="S63" s="90"/>
      <c r="T63" s="90"/>
      <c r="U63" s="90"/>
      <c r="AJ63" s="94"/>
      <c r="AK63" s="94"/>
      <c r="AL63" s="94"/>
      <c r="AN63" s="94"/>
      <c r="AO63" s="90"/>
      <c r="AP63" s="90"/>
      <c r="AQ63" s="94"/>
      <c r="AR63" s="94"/>
      <c r="AS63" s="90"/>
    </row>
    <row r="64" spans="1:45" s="21" customFormat="1" ht="15" customHeight="1">
      <c r="A64" s="2" t="s">
        <v>9</v>
      </c>
      <c r="B64" s="321" t="s">
        <v>336</v>
      </c>
      <c r="C64" s="354"/>
      <c r="D64" s="354"/>
      <c r="E64" s="354"/>
      <c r="F64" s="354"/>
      <c r="G64" s="354"/>
      <c r="H64" s="354"/>
      <c r="I64" s="2" t="s">
        <v>10</v>
      </c>
      <c r="J64" s="16"/>
      <c r="K64" s="17"/>
      <c r="L64" s="156"/>
      <c r="M64" s="156"/>
      <c r="N64" s="156"/>
      <c r="O64" s="156"/>
      <c r="P64" s="94"/>
      <c r="Q64" s="156"/>
      <c r="R64" s="156"/>
      <c r="S64" s="156"/>
      <c r="T64" s="156"/>
      <c r="U64" s="156"/>
    </row>
    <row r="65" spans="1:32" s="21" customFormat="1" ht="15" customHeight="1"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1:32" s="21" customFormat="1" ht="15" customHeight="1">
      <c r="A66" s="306" t="s">
        <v>3</v>
      </c>
      <c r="B66" s="307">
        <v>2</v>
      </c>
      <c r="C66" s="469" t="str">
        <f>IF(ISERROR(VLOOKUP(A66&amp;B66,$AJ:$AO,2,FALSE))=TRUE,"",VLOOKUP(A66&amp;B66,$AJ:$AO,2,FALSE))</f>
        <v>高砂</v>
      </c>
      <c r="D66" s="470"/>
      <c r="E66" s="470"/>
      <c r="F66" s="471" t="str">
        <f>IF(ISERROR(VLOOKUP(A66&amp;B66,$AJ:$AO,4,FALSE))=TRUE,"(　)",VLOOKUP(A66&amp;B66,$AJ:$AO,4,FALSE))</f>
        <v>(愛)</v>
      </c>
      <c r="G66" s="471"/>
      <c r="H66" s="471" t="str">
        <f>IF(ISERROR(VLOOKUP(A66&amp;B66,$AJ:$AO,5,FALSE))=TRUE,"",VLOOKUP(A66&amp;B66,$AJ:$AO,5,FALSE))</f>
        <v>チームＪ新居浜</v>
      </c>
      <c r="I66" s="471"/>
      <c r="J66" s="471"/>
      <c r="K66" s="473"/>
      <c r="L66" s="97"/>
      <c r="M66" s="97"/>
      <c r="N66" s="90"/>
      <c r="P66" s="90"/>
      <c r="Q66" s="90"/>
      <c r="S66" s="94"/>
      <c r="T66" s="90"/>
      <c r="U66" s="90"/>
    </row>
    <row r="67" spans="1:32" s="21" customFormat="1" ht="15" customHeight="1">
      <c r="A67" s="307"/>
      <c r="B67" s="307"/>
      <c r="C67" s="474" t="str">
        <f>IF(ISERROR(VLOOKUP(A66&amp;B66,$AJ:$AO,3,FALSE))=TRUE,"",VLOOKUP(A66&amp;B66,$AJ:$AO,3,FALSE))</f>
        <v>戎</v>
      </c>
      <c r="D67" s="475"/>
      <c r="E67" s="475"/>
      <c r="F67" s="472"/>
      <c r="G67" s="472"/>
      <c r="H67" s="472" t="str">
        <f>IF(ISERROR(VLOOKUP(A66&amp;B66,$AJ:$AO,6,FALSE))=TRUE,"",VLOOKUP(A66&amp;B66,$AJ:$AO,6,FALSE))</f>
        <v>泉　会</v>
      </c>
      <c r="I67" s="472"/>
      <c r="J67" s="472"/>
      <c r="K67" s="476"/>
      <c r="L67" s="158"/>
      <c r="M67" s="210"/>
      <c r="N67" s="99"/>
      <c r="P67" s="94"/>
      <c r="Q67" s="94"/>
      <c r="S67" s="94"/>
      <c r="T67" s="94"/>
      <c r="U67" s="92"/>
      <c r="V67" s="469" t="str">
        <f>IF(ISERROR(VLOOKUP(AE67&amp;AF67,$AJ:$AO,2,FALSE))=TRUE,"",VLOOKUP(AE67&amp;AF67,$AJ:$AO,2,FALSE))</f>
        <v>松本</v>
      </c>
      <c r="W67" s="470"/>
      <c r="X67" s="470"/>
      <c r="Y67" s="471" t="str">
        <f>IF(ISERROR(VLOOKUP(AE67&amp;AF67,$AJ:$AO,4,FALSE))=TRUE,"(　)",VLOOKUP(AE67&amp;AF67,$AJ:$AO,4,FALSE))</f>
        <v>(愛)</v>
      </c>
      <c r="Z67" s="471"/>
      <c r="AA67" s="471" t="str">
        <f>IF(ISERROR(VLOOKUP(AE67&amp;AF67,$AJ:$AO,5,FALSE))=TRUE,"",VLOOKUP(AE67&amp;AF67,$AJ:$AO,5,FALSE))</f>
        <v>あいひめクラブ</v>
      </c>
      <c r="AB67" s="471"/>
      <c r="AC67" s="471"/>
      <c r="AD67" s="473"/>
      <c r="AE67" s="306" t="s">
        <v>5</v>
      </c>
      <c r="AF67" s="307">
        <v>2</v>
      </c>
    </row>
    <row r="68" spans="1:32" s="21" customFormat="1" ht="15" customHeight="1" thickBot="1">
      <c r="A68" s="306" t="s">
        <v>19</v>
      </c>
      <c r="B68" s="307">
        <v>2</v>
      </c>
      <c r="C68" s="469" t="str">
        <f>IF(ISERROR(VLOOKUP(A68&amp;B68,$AJ:$AO,2,FALSE))=TRUE,"",VLOOKUP(A68&amp;B68,$AJ:$AO,2,FALSE))</f>
        <v>阿部</v>
      </c>
      <c r="D68" s="470"/>
      <c r="E68" s="470"/>
      <c r="F68" s="471" t="str">
        <f>IF(ISERROR(VLOOKUP(A68&amp;B68,$AJ:$AO,4,FALSE))=TRUE,"(　)",VLOOKUP(A68&amp;B68,$AJ:$AO,4,FALSE))</f>
        <v>(香)</v>
      </c>
      <c r="G68" s="471"/>
      <c r="H68" s="471" t="str">
        <f>IF(ISERROR(VLOOKUP(A68&amp;B68,$AJ:$AO,5,FALSE))=TRUE,"",VLOOKUP(A68&amp;B68,$AJ:$AO,5,FALSE))</f>
        <v>丸亀ＳＣ</v>
      </c>
      <c r="I68" s="471"/>
      <c r="J68" s="471"/>
      <c r="K68" s="473"/>
      <c r="L68" s="156"/>
      <c r="M68" s="175"/>
      <c r="N68" s="99"/>
      <c r="O68" s="238"/>
      <c r="P68" s="232"/>
      <c r="Q68" s="97"/>
      <c r="S68" s="92"/>
      <c r="T68" s="157"/>
      <c r="U68" s="159"/>
      <c r="V68" s="474" t="str">
        <f>IF(ISERROR(VLOOKUP(AE67&amp;AF67,$AJ:$AO,3,FALSE))=TRUE,"",VLOOKUP(AE67&amp;AF67,$AJ:$AO,3,FALSE))</f>
        <v>乗松</v>
      </c>
      <c r="W68" s="475"/>
      <c r="X68" s="475"/>
      <c r="Y68" s="472"/>
      <c r="Z68" s="472"/>
      <c r="AA68" s="472" t="str">
        <f>IF(ISERROR(VLOOKUP(AE67&amp;AF67,$AJ:$AO,6,FALSE))=TRUE,"",VLOOKUP(AE67&amp;AF67,$AJ:$AO,6,FALSE))</f>
        <v>ＫＴＴＳ</v>
      </c>
      <c r="AB68" s="472"/>
      <c r="AC68" s="472"/>
      <c r="AD68" s="476"/>
      <c r="AE68" s="307"/>
      <c r="AF68" s="307"/>
    </row>
    <row r="69" spans="1:32" s="21" customFormat="1" ht="15" customHeight="1" thickTop="1" thickBot="1">
      <c r="A69" s="307"/>
      <c r="B69" s="307"/>
      <c r="C69" s="474" t="str">
        <f>IF(ISERROR(VLOOKUP(A68&amp;B68,$AJ:$AO,3,FALSE))=TRUE,"",VLOOKUP(A68&amp;B68,$AJ:$AO,3,FALSE))</f>
        <v>亀石</v>
      </c>
      <c r="D69" s="475"/>
      <c r="E69" s="475"/>
      <c r="F69" s="472"/>
      <c r="G69" s="472"/>
      <c r="H69" s="472" t="str">
        <f>IF(ISERROR(VLOOKUP(A68&amp;B68,$AJ:$AO,6,FALSE))=TRUE,"",VLOOKUP(A68&amp;B68,$AJ:$AO,6,FALSE))</f>
        <v>丸亀ＳＣ</v>
      </c>
      <c r="I69" s="472"/>
      <c r="J69" s="472"/>
      <c r="K69" s="476"/>
      <c r="L69" s="159"/>
      <c r="M69" s="254"/>
      <c r="N69" s="226"/>
      <c r="O69" s="208"/>
      <c r="P69" s="208"/>
      <c r="Q69" s="209"/>
      <c r="R69" s="209"/>
      <c r="S69" s="216"/>
      <c r="T69" s="260"/>
      <c r="U69" s="229"/>
      <c r="V69" s="469" t="str">
        <f>IF(ISERROR(VLOOKUP(AE69&amp;AF69,$AJ:$AO,2,FALSE))=TRUE,"",VLOOKUP(AE69&amp;AF69,$AJ:$AO,2,FALSE))</f>
        <v>前野</v>
      </c>
      <c r="W69" s="470"/>
      <c r="X69" s="470"/>
      <c r="Y69" s="471" t="str">
        <f>IF(ISERROR(VLOOKUP(AE69&amp;AF69,$AJ:$AO,4,FALSE))=TRUE,"(　)",VLOOKUP(AE69&amp;AF69,$AJ:$AO,4,FALSE))</f>
        <v>(徳)</v>
      </c>
      <c r="Z69" s="471"/>
      <c r="AA69" s="471" t="str">
        <f>IF(ISERROR(VLOOKUP(AE69&amp;AF69,$AJ:$AO,5,FALSE))=TRUE,"",VLOOKUP(AE69&amp;AF69,$AJ:$AO,5,FALSE))</f>
        <v>北島クラブ</v>
      </c>
      <c r="AB69" s="471"/>
      <c r="AC69" s="471"/>
      <c r="AD69" s="473"/>
      <c r="AE69" s="306" t="s">
        <v>4</v>
      </c>
      <c r="AF69" s="307">
        <v>2</v>
      </c>
    </row>
    <row r="70" spans="1:32" s="21" customFormat="1" ht="15" customHeight="1" thickTop="1" thickBot="1">
      <c r="A70" s="306" t="s">
        <v>6</v>
      </c>
      <c r="B70" s="307">
        <v>2</v>
      </c>
      <c r="C70" s="469" t="str">
        <f>IF(ISERROR(VLOOKUP(A70&amp;B70,$AJ:$AO,2,FALSE))=TRUE,"",VLOOKUP(A70&amp;B70,$AJ:$AO,2,FALSE))</f>
        <v>坂尾</v>
      </c>
      <c r="D70" s="470"/>
      <c r="E70" s="470"/>
      <c r="F70" s="471" t="str">
        <f>IF(ISERROR(VLOOKUP(A70&amp;B70,$AJ:$AO,4,FALSE))=TRUE,"(　)",VLOOKUP(A70&amp;B70,$AJ:$AO,4,FALSE))</f>
        <v>(徳)</v>
      </c>
      <c r="G70" s="471"/>
      <c r="H70" s="471" t="str">
        <f>IF(ISERROR(VLOOKUP(A70&amp;B70,$AJ:$AO,5,FALSE))=TRUE,"",VLOOKUP(A70&amp;B70,$AJ:$AO,5,FALSE))</f>
        <v>ＳＫＢ</v>
      </c>
      <c r="I70" s="471"/>
      <c r="J70" s="471"/>
      <c r="K70" s="473"/>
      <c r="L70" s="266"/>
      <c r="M70" s="94"/>
      <c r="N70" s="94"/>
      <c r="P70" s="94"/>
      <c r="Q70" s="94"/>
      <c r="S70" s="94"/>
      <c r="T70" s="94"/>
      <c r="U70" s="90"/>
      <c r="V70" s="474" t="str">
        <f>IF(ISERROR(VLOOKUP(AE69&amp;AF69,$AJ:$AO,3,FALSE))=TRUE,"",VLOOKUP(AE69&amp;AF69,$AJ:$AO,3,FALSE))</f>
        <v>佐藤</v>
      </c>
      <c r="W70" s="475"/>
      <c r="X70" s="475"/>
      <c r="Y70" s="472"/>
      <c r="Z70" s="472"/>
      <c r="AA70" s="472" t="str">
        <f>IF(ISERROR(VLOOKUP(AE69&amp;AF69,$AJ:$AO,6,FALSE))=TRUE,"",VLOOKUP(AE69&amp;AF69,$AJ:$AO,6,FALSE))</f>
        <v>北島クラブ</v>
      </c>
      <c r="AB70" s="472"/>
      <c r="AC70" s="472"/>
      <c r="AD70" s="476"/>
      <c r="AE70" s="307"/>
      <c r="AF70" s="307"/>
    </row>
    <row r="71" spans="1:32" s="21" customFormat="1" ht="15" customHeight="1" thickTop="1">
      <c r="A71" s="307"/>
      <c r="B71" s="307"/>
      <c r="C71" s="474" t="str">
        <f>IF(ISERROR(VLOOKUP(A70&amp;B70,$AJ:$AO,3,FALSE))=TRUE,"",VLOOKUP(A70&amp;B70,$AJ:$AO,3,FALSE))</f>
        <v>布谷</v>
      </c>
      <c r="D71" s="475"/>
      <c r="E71" s="475"/>
      <c r="F71" s="472"/>
      <c r="G71" s="472"/>
      <c r="H71" s="472" t="str">
        <f>IF(ISERROR(VLOOKUP(A70&amp;B70,$AJ:$AO,6,FALSE))=TRUE,"",VLOOKUP(A70&amp;B70,$AJ:$AO,6,FALSE))</f>
        <v>松茂スポーツクラブ</v>
      </c>
      <c r="I71" s="472"/>
      <c r="J71" s="472"/>
      <c r="K71" s="476"/>
      <c r="L71" s="225"/>
      <c r="M71" s="94"/>
      <c r="N71" s="94"/>
      <c r="P71" s="94"/>
      <c r="Q71" s="90"/>
      <c r="R71" s="90"/>
      <c r="S71" s="94"/>
      <c r="T71" s="94"/>
      <c r="U71" s="90"/>
    </row>
    <row r="72" spans="1:32" s="21" customFormat="1" ht="15" customHeight="1"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32" s="21" customFormat="1" ht="15" customHeight="1">
      <c r="A73" s="2" t="s">
        <v>9</v>
      </c>
      <c r="B73" s="321" t="s">
        <v>404</v>
      </c>
      <c r="C73" s="354"/>
      <c r="D73" s="354"/>
      <c r="E73" s="354"/>
      <c r="F73" s="354"/>
      <c r="G73" s="354"/>
      <c r="H73" s="354"/>
      <c r="I73" s="2" t="s">
        <v>10</v>
      </c>
      <c r="J73" s="16"/>
      <c r="K73" s="17"/>
      <c r="L73" s="156"/>
      <c r="M73" s="156"/>
      <c r="N73" s="156"/>
      <c r="O73" s="156"/>
      <c r="P73" s="94"/>
      <c r="Q73" s="156"/>
      <c r="R73" s="156"/>
      <c r="S73" s="156"/>
      <c r="T73" s="156"/>
      <c r="U73" s="156"/>
    </row>
    <row r="74" spans="1:32" s="21" customFormat="1" ht="15" customHeight="1"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32" s="21" customFormat="1" ht="15" customHeight="1" thickBot="1">
      <c r="A75" s="306" t="s">
        <v>3</v>
      </c>
      <c r="B75" s="307">
        <v>3</v>
      </c>
      <c r="C75" s="469" t="str">
        <f>IF(ISERROR(VLOOKUP(A75&amp;B75,$AJ:$AO,2,FALSE))=TRUE,"",VLOOKUP(A75&amp;B75,$AJ:$AO,2,FALSE))</f>
        <v>嶋田</v>
      </c>
      <c r="D75" s="470"/>
      <c r="E75" s="470"/>
      <c r="F75" s="471" t="str">
        <f>IF(ISERROR(VLOOKUP(A75&amp;B75,$AJ:$AO,4,FALSE))=TRUE,"(　)",VLOOKUP(A75&amp;B75,$AJ:$AO,4,FALSE))</f>
        <v>(香)</v>
      </c>
      <c r="G75" s="471"/>
      <c r="H75" s="471" t="str">
        <f>IF(ISERROR(VLOOKUP(A75&amp;B75,$AJ:$AO,5,FALSE))=TRUE,"",VLOOKUP(A75&amp;B75,$AJ:$AO,5,FALSE))</f>
        <v>丸亀ＳＣ</v>
      </c>
      <c r="I75" s="471"/>
      <c r="J75" s="471"/>
      <c r="K75" s="473"/>
      <c r="L75" s="224"/>
      <c r="M75" s="215"/>
      <c r="N75" s="90"/>
      <c r="P75" s="90"/>
      <c r="Q75" s="90"/>
      <c r="S75" s="94"/>
      <c r="T75" s="90"/>
      <c r="U75" s="90"/>
    </row>
    <row r="76" spans="1:32" s="21" customFormat="1" ht="15" customHeight="1" thickTop="1" thickBot="1">
      <c r="A76" s="307"/>
      <c r="B76" s="307"/>
      <c r="C76" s="474" t="str">
        <f>IF(ISERROR(VLOOKUP(A75&amp;B75,$AJ:$AO,3,FALSE))=TRUE,"",VLOOKUP(A75&amp;B75,$AJ:$AO,3,FALSE))</f>
        <v>遠所</v>
      </c>
      <c r="D76" s="475"/>
      <c r="E76" s="475"/>
      <c r="F76" s="472"/>
      <c r="G76" s="472"/>
      <c r="H76" s="472" t="str">
        <f>IF(ISERROR(VLOOKUP(A75&amp;B75,$AJ:$AO,6,FALSE))=TRUE,"",VLOOKUP(A75&amp;B75,$AJ:$AO,6,FALSE))</f>
        <v>丸亀ＳＣ</v>
      </c>
      <c r="I76" s="472"/>
      <c r="J76" s="472"/>
      <c r="K76" s="476"/>
      <c r="L76" s="208"/>
      <c r="M76" s="257"/>
      <c r="N76" s="94"/>
      <c r="P76" s="94"/>
      <c r="Q76" s="94"/>
      <c r="S76" s="94"/>
      <c r="T76" s="215"/>
      <c r="U76" s="214"/>
      <c r="V76" s="469" t="str">
        <f>IF(ISERROR(VLOOKUP(AE76&amp;AF76,$AJ:$AO,2,FALSE))=TRUE,"",VLOOKUP(AE76&amp;AF76,$AJ:$AO,2,FALSE))</f>
        <v>岡崎</v>
      </c>
      <c r="W76" s="470"/>
      <c r="X76" s="470"/>
      <c r="Y76" s="471" t="str">
        <f>IF(ISERROR(VLOOKUP(AE76&amp;AF76,$AJ:$AO,4,FALSE))=TRUE,"(　)",VLOOKUP(AE76&amp;AF76,$AJ:$AO,4,FALSE))</f>
        <v>(徳)</v>
      </c>
      <c r="Z76" s="471"/>
      <c r="AA76" s="471" t="str">
        <f>IF(ISERROR(VLOOKUP(AE76&amp;AF76,$AJ:$AO,5,FALSE))=TRUE,"",VLOOKUP(AE76&amp;AF76,$AJ:$AO,5,FALSE))</f>
        <v>牟岐クラブ</v>
      </c>
      <c r="AB76" s="471"/>
      <c r="AC76" s="471"/>
      <c r="AD76" s="473"/>
      <c r="AE76" s="306" t="s">
        <v>5</v>
      </c>
      <c r="AF76" s="307">
        <v>3</v>
      </c>
    </row>
    <row r="77" spans="1:32" s="21" customFormat="1" ht="15" customHeight="1" thickTop="1" thickBot="1">
      <c r="A77" s="306" t="s">
        <v>19</v>
      </c>
      <c r="B77" s="307">
        <v>3</v>
      </c>
      <c r="C77" s="469" t="str">
        <f>IF(ISERROR(VLOOKUP(A77&amp;B77,$AJ:$AO,2,FALSE))=TRUE,"",VLOOKUP(A77&amp;B77,$AJ:$AO,2,FALSE))</f>
        <v>依光</v>
      </c>
      <c r="D77" s="470"/>
      <c r="E77" s="470"/>
      <c r="F77" s="471" t="str">
        <f>IF(ISERROR(VLOOKUP(A77&amp;B77,$AJ:$AO,4,FALSE))=TRUE,"(　)",VLOOKUP(A77&amp;B77,$AJ:$AO,4,FALSE))</f>
        <v>(高)</v>
      </c>
      <c r="G77" s="471"/>
      <c r="H77" s="471" t="str">
        <f>IF(ISERROR(VLOOKUP(A77&amp;B77,$AJ:$AO,5,FALSE))=TRUE,"",VLOOKUP(A77&amp;B77,$AJ:$AO,5,FALSE))</f>
        <v>小高坂クラブ</v>
      </c>
      <c r="I77" s="471"/>
      <c r="J77" s="471"/>
      <c r="K77" s="473"/>
      <c r="L77" s="156"/>
      <c r="M77" s="234"/>
      <c r="N77" s="94"/>
      <c r="O77" s="238"/>
      <c r="P77" s="232"/>
      <c r="Q77" s="97"/>
      <c r="S77" s="94"/>
      <c r="T77" s="287"/>
      <c r="U77" s="175"/>
      <c r="V77" s="474" t="str">
        <f>IF(ISERROR(VLOOKUP(AE76&amp;AF76,$AJ:$AO,3,FALSE))=TRUE,"",VLOOKUP(AE76&amp;AF76,$AJ:$AO,3,FALSE))</f>
        <v>増田</v>
      </c>
      <c r="W77" s="475"/>
      <c r="X77" s="475"/>
      <c r="Y77" s="472"/>
      <c r="Z77" s="472"/>
      <c r="AA77" s="472" t="str">
        <f>IF(ISERROR(VLOOKUP(AE76&amp;AF76,$AJ:$AO,6,FALSE))=TRUE,"",VLOOKUP(AE76&amp;AF76,$AJ:$AO,6,FALSE))</f>
        <v>チームHIURA</v>
      </c>
      <c r="AB77" s="472"/>
      <c r="AC77" s="472"/>
      <c r="AD77" s="476"/>
      <c r="AE77" s="307"/>
      <c r="AF77" s="307"/>
    </row>
    <row r="78" spans="1:32" s="21" customFormat="1" ht="15" customHeight="1" thickTop="1" thickBot="1">
      <c r="A78" s="307"/>
      <c r="B78" s="307"/>
      <c r="C78" s="474" t="str">
        <f>IF(ISERROR(VLOOKUP(A77&amp;B77,$AJ:$AO,3,FALSE))=TRUE,"",VLOOKUP(A77&amp;B77,$AJ:$AO,3,FALSE))</f>
        <v>奥崎</v>
      </c>
      <c r="D78" s="475"/>
      <c r="E78" s="475"/>
      <c r="F78" s="472"/>
      <c r="G78" s="472"/>
      <c r="H78" s="472" t="str">
        <f>IF(ISERROR(VLOOKUP(A77&amp;B77,$AJ:$AO,6,FALSE))=TRUE,"",VLOOKUP(A77&amp;B77,$AJ:$AO,6,FALSE))</f>
        <v>ＦＣ江陽</v>
      </c>
      <c r="I78" s="472"/>
      <c r="J78" s="472"/>
      <c r="K78" s="476"/>
      <c r="L78" s="247"/>
      <c r="M78" s="214"/>
      <c r="N78" s="225"/>
      <c r="O78" s="208"/>
      <c r="P78" s="208"/>
      <c r="Q78" s="209"/>
      <c r="R78" s="209"/>
      <c r="S78" s="222"/>
      <c r="T78" s="160"/>
      <c r="U78" s="162"/>
      <c r="V78" s="469" t="str">
        <f>IF(ISERROR(VLOOKUP(AE78&amp;AF78,$AJ:$AO,2,FALSE))=TRUE,"",VLOOKUP(AE78&amp;AF78,$AJ:$AO,2,FALSE))</f>
        <v>高嶋</v>
      </c>
      <c r="W78" s="470"/>
      <c r="X78" s="470"/>
      <c r="Y78" s="471" t="str">
        <f>IF(ISERROR(VLOOKUP(AE78&amp;AF78,$AJ:$AO,4,FALSE))=TRUE,"(　)",VLOOKUP(AE78&amp;AF78,$AJ:$AO,4,FALSE))</f>
        <v>(香)</v>
      </c>
      <c r="Z78" s="471"/>
      <c r="AA78" s="471" t="str">
        <f>IF(ISERROR(VLOOKUP(AE78&amp;AF78,$AJ:$AO,5,FALSE))=TRUE,"",VLOOKUP(AE78&amp;AF78,$AJ:$AO,5,FALSE))</f>
        <v>卓 窓 会</v>
      </c>
      <c r="AB78" s="471"/>
      <c r="AC78" s="471"/>
      <c r="AD78" s="473"/>
      <c r="AE78" s="306" t="s">
        <v>4</v>
      </c>
      <c r="AF78" s="307">
        <v>3</v>
      </c>
    </row>
    <row r="79" spans="1:32" s="21" customFormat="1" ht="15" customHeight="1" thickTop="1">
      <c r="A79" s="306" t="s">
        <v>6</v>
      </c>
      <c r="B79" s="307">
        <v>3</v>
      </c>
      <c r="C79" s="469" t="str">
        <f>IF(ISERROR(VLOOKUP(A79&amp;B79,$AJ:$AO,2,FALSE))=TRUE,"",VLOOKUP(A79&amp;B79,$AJ:$AO,2,FALSE))</f>
        <v>田中</v>
      </c>
      <c r="D79" s="470"/>
      <c r="E79" s="470"/>
      <c r="F79" s="471" t="str">
        <f>IF(ISERROR(VLOOKUP(A79&amp;B79,$AJ:$AO,4,FALSE))=TRUE,"(　)",VLOOKUP(A79&amp;B79,$AJ:$AO,4,FALSE))</f>
        <v>(高)</v>
      </c>
      <c r="G79" s="471"/>
      <c r="H79" s="471" t="str">
        <f>IF(ISERROR(VLOOKUP(A79&amp;B79,$AJ:$AO,5,FALSE))=TRUE,"",VLOOKUP(A79&amp;B79,$AJ:$AO,5,FALSE))</f>
        <v>ＦＣ江陽</v>
      </c>
      <c r="I79" s="471"/>
      <c r="J79" s="471"/>
      <c r="K79" s="473"/>
      <c r="L79" s="162"/>
      <c r="M79" s="94"/>
      <c r="N79" s="94"/>
      <c r="P79" s="94"/>
      <c r="Q79" s="94"/>
      <c r="S79" s="94"/>
      <c r="T79" s="91"/>
      <c r="U79" s="90"/>
      <c r="V79" s="474" t="str">
        <f>IF(ISERROR(VLOOKUP(AE78&amp;AF78,$AJ:$AO,3,FALSE))=TRUE,"",VLOOKUP(AE78&amp;AF78,$AJ:$AO,3,FALSE))</f>
        <v>真鍋</v>
      </c>
      <c r="W79" s="475"/>
      <c r="X79" s="475"/>
      <c r="Y79" s="472"/>
      <c r="Z79" s="472"/>
      <c r="AA79" s="472" t="str">
        <f>IF(ISERROR(VLOOKUP(AE78&amp;AF78,$AJ:$AO,6,FALSE))=TRUE,"",VLOOKUP(AE78&amp;AF78,$AJ:$AO,6,FALSE))</f>
        <v>卓 窓 会</v>
      </c>
      <c r="AB79" s="472"/>
      <c r="AC79" s="472"/>
      <c r="AD79" s="476"/>
      <c r="AE79" s="307"/>
      <c r="AF79" s="307"/>
    </row>
    <row r="80" spans="1:32" s="21" customFormat="1" ht="15" customHeight="1">
      <c r="A80" s="307"/>
      <c r="B80" s="307"/>
      <c r="C80" s="474" t="str">
        <f>IF(ISERROR(VLOOKUP(A79&amp;B79,$AJ:$AO,3,FALSE))=TRUE,"",VLOOKUP(A79&amp;B79,$AJ:$AO,3,FALSE))</f>
        <v>森澤</v>
      </c>
      <c r="D80" s="475"/>
      <c r="E80" s="475"/>
      <c r="F80" s="472"/>
      <c r="G80" s="472"/>
      <c r="H80" s="472" t="str">
        <f>IF(ISERROR(VLOOKUP(A79&amp;B79,$AJ:$AO,6,FALSE))=TRUE,"",VLOOKUP(A79&amp;B79,$AJ:$AO,6,FALSE))</f>
        <v>ピンポン館</v>
      </c>
      <c r="I80" s="472"/>
      <c r="J80" s="472"/>
      <c r="K80" s="476"/>
    </row>
    <row r="81" s="21" customFormat="1" ht="15" customHeight="1"/>
  </sheetData>
  <mergeCells count="389">
    <mergeCell ref="B47:D47"/>
    <mergeCell ref="K47:L47"/>
    <mergeCell ref="N47:O47"/>
    <mergeCell ref="P47:Q47"/>
    <mergeCell ref="S47:T47"/>
    <mergeCell ref="G46:J47"/>
    <mergeCell ref="E46:F47"/>
    <mergeCell ref="L46:N46"/>
    <mergeCell ref="Q46:S46"/>
    <mergeCell ref="U46:Y47"/>
    <mergeCell ref="Z46:AA47"/>
    <mergeCell ref="Z44:AA45"/>
    <mergeCell ref="AB44:AC45"/>
    <mergeCell ref="X45:Y45"/>
    <mergeCell ref="V44:X44"/>
    <mergeCell ref="AB46:AC47"/>
    <mergeCell ref="P43:Q43"/>
    <mergeCell ref="S43:T43"/>
    <mergeCell ref="U43:V43"/>
    <mergeCell ref="X43:Y43"/>
    <mergeCell ref="U45:V45"/>
    <mergeCell ref="A44:A45"/>
    <mergeCell ref="B44:D44"/>
    <mergeCell ref="E44:F45"/>
    <mergeCell ref="G44:J45"/>
    <mergeCell ref="L44:N44"/>
    <mergeCell ref="B45:D45"/>
    <mergeCell ref="K45:L45"/>
    <mergeCell ref="N45:O45"/>
    <mergeCell ref="P44:T45"/>
    <mergeCell ref="A42:A43"/>
    <mergeCell ref="B42:D42"/>
    <mergeCell ref="E42:F43"/>
    <mergeCell ref="K42:O43"/>
    <mergeCell ref="Q42:S42"/>
    <mergeCell ref="V42:X42"/>
    <mergeCell ref="Z42:AA43"/>
    <mergeCell ref="AB42:AC43"/>
    <mergeCell ref="G42:J42"/>
    <mergeCell ref="B43:D43"/>
    <mergeCell ref="G43:J43"/>
    <mergeCell ref="Y40:Z40"/>
    <mergeCell ref="AA40:AC40"/>
    <mergeCell ref="E41:G41"/>
    <mergeCell ref="K41:L41"/>
    <mergeCell ref="N41:O41"/>
    <mergeCell ref="P41:Q41"/>
    <mergeCell ref="S41:T41"/>
    <mergeCell ref="U41:V41"/>
    <mergeCell ref="X41:Y41"/>
    <mergeCell ref="Z41:AA41"/>
    <mergeCell ref="AB41:AC41"/>
    <mergeCell ref="Y22:Z22"/>
    <mergeCell ref="AA22:AC22"/>
    <mergeCell ref="X23:Y23"/>
    <mergeCell ref="Z23:AA23"/>
    <mergeCell ref="U37:Y38"/>
    <mergeCell ref="Z37:AA38"/>
    <mergeCell ref="E23:G23"/>
    <mergeCell ref="K23:L23"/>
    <mergeCell ref="N23:O23"/>
    <mergeCell ref="P23:Q23"/>
    <mergeCell ref="S23:T23"/>
    <mergeCell ref="U23:V23"/>
    <mergeCell ref="AB37:AC38"/>
    <mergeCell ref="P35:T36"/>
    <mergeCell ref="V35:X35"/>
    <mergeCell ref="Z35:AA36"/>
    <mergeCell ref="AB35:AC36"/>
    <mergeCell ref="Y31:Z31"/>
    <mergeCell ref="AA31:AC31"/>
    <mergeCell ref="U28:Y29"/>
    <mergeCell ref="Z28:AA29"/>
    <mergeCell ref="AB28:AC29"/>
    <mergeCell ref="P26:T27"/>
    <mergeCell ref="V26:X26"/>
    <mergeCell ref="B38:D38"/>
    <mergeCell ref="K38:L38"/>
    <mergeCell ref="N38:O38"/>
    <mergeCell ref="P38:Q38"/>
    <mergeCell ref="S38:T38"/>
    <mergeCell ref="G37:J38"/>
    <mergeCell ref="A37:A38"/>
    <mergeCell ref="B37:D37"/>
    <mergeCell ref="E37:F38"/>
    <mergeCell ref="L37:N37"/>
    <mergeCell ref="Q37:S37"/>
    <mergeCell ref="X32:Y32"/>
    <mergeCell ref="Z32:AA32"/>
    <mergeCell ref="G33:J33"/>
    <mergeCell ref="B36:D36"/>
    <mergeCell ref="K36:L36"/>
    <mergeCell ref="N36:O36"/>
    <mergeCell ref="U36:V36"/>
    <mergeCell ref="X36:Y36"/>
    <mergeCell ref="G35:J35"/>
    <mergeCell ref="B34:D34"/>
    <mergeCell ref="P34:Q34"/>
    <mergeCell ref="S34:T34"/>
    <mergeCell ref="U34:V34"/>
    <mergeCell ref="X34:Y34"/>
    <mergeCell ref="E28:F29"/>
    <mergeCell ref="L28:N28"/>
    <mergeCell ref="Q28:S28"/>
    <mergeCell ref="A35:A36"/>
    <mergeCell ref="B35:D35"/>
    <mergeCell ref="E35:F36"/>
    <mergeCell ref="L35:N35"/>
    <mergeCell ref="G36:J36"/>
    <mergeCell ref="AB32:AC32"/>
    <mergeCell ref="A33:A34"/>
    <mergeCell ref="B33:D33"/>
    <mergeCell ref="E33:F34"/>
    <mergeCell ref="K33:O34"/>
    <mergeCell ref="Q33:S33"/>
    <mergeCell ref="V33:X33"/>
    <mergeCell ref="Z33:AA34"/>
    <mergeCell ref="AB33:AC34"/>
    <mergeCell ref="G34:J34"/>
    <mergeCell ref="E32:G32"/>
    <mergeCell ref="K32:L32"/>
    <mergeCell ref="N32:O32"/>
    <mergeCell ref="P32:Q32"/>
    <mergeCell ref="S32:T32"/>
    <mergeCell ref="U32:V32"/>
    <mergeCell ref="AB26:AC27"/>
    <mergeCell ref="B27:D27"/>
    <mergeCell ref="G27:J27"/>
    <mergeCell ref="K27:L27"/>
    <mergeCell ref="N27:O27"/>
    <mergeCell ref="U27:V27"/>
    <mergeCell ref="X27:Y27"/>
    <mergeCell ref="P25:Q25"/>
    <mergeCell ref="S25:T25"/>
    <mergeCell ref="U25:V25"/>
    <mergeCell ref="X25:Y25"/>
    <mergeCell ref="G24:J25"/>
    <mergeCell ref="AB23:AC23"/>
    <mergeCell ref="A24:A25"/>
    <mergeCell ref="B24:D24"/>
    <mergeCell ref="E24:F25"/>
    <mergeCell ref="K24:O25"/>
    <mergeCell ref="Q24:S24"/>
    <mergeCell ref="V24:X24"/>
    <mergeCell ref="Z24:AA25"/>
    <mergeCell ref="AB24:AC25"/>
    <mergeCell ref="B25:D25"/>
    <mergeCell ref="AB19:AC20"/>
    <mergeCell ref="B20:D20"/>
    <mergeCell ref="K20:L20"/>
    <mergeCell ref="N20:O20"/>
    <mergeCell ref="P20:Q20"/>
    <mergeCell ref="S20:T20"/>
    <mergeCell ref="G19:J20"/>
    <mergeCell ref="A19:A20"/>
    <mergeCell ref="B19:D19"/>
    <mergeCell ref="E19:F20"/>
    <mergeCell ref="L19:N19"/>
    <mergeCell ref="Q19:S19"/>
    <mergeCell ref="U18:V18"/>
    <mergeCell ref="X18:Y18"/>
    <mergeCell ref="S16:T16"/>
    <mergeCell ref="U16:V16"/>
    <mergeCell ref="X16:Y16"/>
    <mergeCell ref="A46:A47"/>
    <mergeCell ref="B46:D46"/>
    <mergeCell ref="U19:Y20"/>
    <mergeCell ref="Z19:AA20"/>
    <mergeCell ref="A26:A27"/>
    <mergeCell ref="B26:D26"/>
    <mergeCell ref="E26:F27"/>
    <mergeCell ref="G26:J26"/>
    <mergeCell ref="L26:N26"/>
    <mergeCell ref="Z26:AA27"/>
    <mergeCell ref="B29:D29"/>
    <mergeCell ref="K29:L29"/>
    <mergeCell ref="N29:O29"/>
    <mergeCell ref="P29:Q29"/>
    <mergeCell ref="S29:T29"/>
    <mergeCell ref="G28:J28"/>
    <mergeCell ref="G29:J29"/>
    <mergeCell ref="A28:A29"/>
    <mergeCell ref="B28:D28"/>
    <mergeCell ref="A17:A18"/>
    <mergeCell ref="B17:D17"/>
    <mergeCell ref="E17:F18"/>
    <mergeCell ref="G17:J18"/>
    <mergeCell ref="L17:N17"/>
    <mergeCell ref="V17:X17"/>
    <mergeCell ref="P17:T18"/>
    <mergeCell ref="AB14:AC14"/>
    <mergeCell ref="A15:A16"/>
    <mergeCell ref="B15:D15"/>
    <mergeCell ref="E15:F16"/>
    <mergeCell ref="G15:J16"/>
    <mergeCell ref="K15:O16"/>
    <mergeCell ref="Q15:S15"/>
    <mergeCell ref="V15:X15"/>
    <mergeCell ref="Z15:AA16"/>
    <mergeCell ref="AB15:AC16"/>
    <mergeCell ref="B16:D16"/>
    <mergeCell ref="P16:Q16"/>
    <mergeCell ref="Z17:AA18"/>
    <mergeCell ref="AB17:AC18"/>
    <mergeCell ref="B18:D18"/>
    <mergeCell ref="K18:L18"/>
    <mergeCell ref="N18:O18"/>
    <mergeCell ref="Y13:Z13"/>
    <mergeCell ref="AA13:AC13"/>
    <mergeCell ref="E14:G14"/>
    <mergeCell ref="K14:L14"/>
    <mergeCell ref="N14:O14"/>
    <mergeCell ref="P14:Q14"/>
    <mergeCell ref="S14:T14"/>
    <mergeCell ref="U14:V14"/>
    <mergeCell ref="X14:Y14"/>
    <mergeCell ref="Z14:AA14"/>
    <mergeCell ref="Z10:AA11"/>
    <mergeCell ref="AB10:AC11"/>
    <mergeCell ref="B11:D11"/>
    <mergeCell ref="K11:L11"/>
    <mergeCell ref="N11:O11"/>
    <mergeCell ref="P11:Q11"/>
    <mergeCell ref="S11:T11"/>
    <mergeCell ref="X9:Y9"/>
    <mergeCell ref="G8:J9"/>
    <mergeCell ref="Z8:AA9"/>
    <mergeCell ref="AB8:AC9"/>
    <mergeCell ref="A10:A11"/>
    <mergeCell ref="B10:D10"/>
    <mergeCell ref="E10:F11"/>
    <mergeCell ref="L10:N10"/>
    <mergeCell ref="Q10:S10"/>
    <mergeCell ref="G10:J10"/>
    <mergeCell ref="G11:J11"/>
    <mergeCell ref="A6:A7"/>
    <mergeCell ref="V8:X8"/>
    <mergeCell ref="K6:O7"/>
    <mergeCell ref="Q6:S6"/>
    <mergeCell ref="B9:D9"/>
    <mergeCell ref="K9:L9"/>
    <mergeCell ref="N9:O9"/>
    <mergeCell ref="U9:V9"/>
    <mergeCell ref="U10:Y11"/>
    <mergeCell ref="A8:A9"/>
    <mergeCell ref="B8:D8"/>
    <mergeCell ref="E8:F9"/>
    <mergeCell ref="L8:N8"/>
    <mergeCell ref="P8:T9"/>
    <mergeCell ref="B7:D7"/>
    <mergeCell ref="G7:J7"/>
    <mergeCell ref="P7:Q7"/>
    <mergeCell ref="S7:T7"/>
    <mergeCell ref="V6:X6"/>
    <mergeCell ref="Z6:AA7"/>
    <mergeCell ref="AB6:AC7"/>
    <mergeCell ref="B6:D6"/>
    <mergeCell ref="E6:F7"/>
    <mergeCell ref="G6:J6"/>
    <mergeCell ref="U7:V7"/>
    <mergeCell ref="X7:Y7"/>
    <mergeCell ref="P5:Q5"/>
    <mergeCell ref="S5:T5"/>
    <mergeCell ref="D1:AE1"/>
    <mergeCell ref="C3:G3"/>
    <mergeCell ref="Y4:Z4"/>
    <mergeCell ref="AA4:AC4"/>
    <mergeCell ref="E5:G5"/>
    <mergeCell ref="K5:L5"/>
    <mergeCell ref="N5:O5"/>
    <mergeCell ref="U5:V5"/>
    <mergeCell ref="X5:Y5"/>
    <mergeCell ref="Z5:AA5"/>
    <mergeCell ref="AB5:AC5"/>
    <mergeCell ref="D48:AE48"/>
    <mergeCell ref="C50:G50"/>
    <mergeCell ref="A52:F52"/>
    <mergeCell ref="A53:F53"/>
    <mergeCell ref="K53:L53"/>
    <mergeCell ref="R53:S53"/>
    <mergeCell ref="Y53:Z53"/>
    <mergeCell ref="B55:H55"/>
    <mergeCell ref="A57:A58"/>
    <mergeCell ref="B57:B58"/>
    <mergeCell ref="C57:E57"/>
    <mergeCell ref="F57:G58"/>
    <mergeCell ref="H57:K57"/>
    <mergeCell ref="C58:E58"/>
    <mergeCell ref="H58:K58"/>
    <mergeCell ref="V58:X58"/>
    <mergeCell ref="Y58:Z59"/>
    <mergeCell ref="AA58:AD58"/>
    <mergeCell ref="AE58:AE59"/>
    <mergeCell ref="AF58:AF59"/>
    <mergeCell ref="V59:X59"/>
    <mergeCell ref="AA59:AD59"/>
    <mergeCell ref="A59:A60"/>
    <mergeCell ref="B59:B60"/>
    <mergeCell ref="C59:E59"/>
    <mergeCell ref="F59:G60"/>
    <mergeCell ref="H59:K59"/>
    <mergeCell ref="C60:E60"/>
    <mergeCell ref="H60:K60"/>
    <mergeCell ref="V60:X60"/>
    <mergeCell ref="Y60:Z61"/>
    <mergeCell ref="AA60:AD60"/>
    <mergeCell ref="AE60:AE61"/>
    <mergeCell ref="AF60:AF61"/>
    <mergeCell ref="A61:A62"/>
    <mergeCell ref="B61:B62"/>
    <mergeCell ref="C61:E61"/>
    <mergeCell ref="F61:G62"/>
    <mergeCell ref="H61:K61"/>
    <mergeCell ref="V61:X61"/>
    <mergeCell ref="AA61:AD61"/>
    <mergeCell ref="C62:E62"/>
    <mergeCell ref="H62:K62"/>
    <mergeCell ref="B64:H64"/>
    <mergeCell ref="A66:A67"/>
    <mergeCell ref="B66:B67"/>
    <mergeCell ref="C66:E66"/>
    <mergeCell ref="F66:G67"/>
    <mergeCell ref="H66:K66"/>
    <mergeCell ref="C67:E67"/>
    <mergeCell ref="H67:K67"/>
    <mergeCell ref="V67:X67"/>
    <mergeCell ref="Y67:Z68"/>
    <mergeCell ref="AA67:AD67"/>
    <mergeCell ref="AE67:AE68"/>
    <mergeCell ref="AF67:AF68"/>
    <mergeCell ref="A68:A69"/>
    <mergeCell ref="B68:B69"/>
    <mergeCell ref="C68:E68"/>
    <mergeCell ref="F68:G69"/>
    <mergeCell ref="H68:K68"/>
    <mergeCell ref="V68:X68"/>
    <mergeCell ref="AA68:AD68"/>
    <mergeCell ref="C69:E69"/>
    <mergeCell ref="H69:K69"/>
    <mergeCell ref="V69:X69"/>
    <mergeCell ref="Y69:Z70"/>
    <mergeCell ref="AA69:AD69"/>
    <mergeCell ref="AE69:AE70"/>
    <mergeCell ref="AF69:AF70"/>
    <mergeCell ref="A70:A71"/>
    <mergeCell ref="B70:B71"/>
    <mergeCell ref="C70:E70"/>
    <mergeCell ref="F70:G71"/>
    <mergeCell ref="H70:K70"/>
    <mergeCell ref="V70:X70"/>
    <mergeCell ref="AA70:AD70"/>
    <mergeCell ref="C71:E71"/>
    <mergeCell ref="H71:K71"/>
    <mergeCell ref="B73:H73"/>
    <mergeCell ref="A75:A76"/>
    <mergeCell ref="B75:B76"/>
    <mergeCell ref="C75:E75"/>
    <mergeCell ref="F75:G76"/>
    <mergeCell ref="H75:K75"/>
    <mergeCell ref="C76:E76"/>
    <mergeCell ref="H76:K76"/>
    <mergeCell ref="Y76:Z77"/>
    <mergeCell ref="AA76:AD76"/>
    <mergeCell ref="AE76:AE77"/>
    <mergeCell ref="AF76:AF77"/>
    <mergeCell ref="V77:X77"/>
    <mergeCell ref="AA77:AD77"/>
    <mergeCell ref="C78:E78"/>
    <mergeCell ref="H78:K78"/>
    <mergeCell ref="V76:X76"/>
    <mergeCell ref="AE78:AE79"/>
    <mergeCell ref="AF78:AF79"/>
    <mergeCell ref="AA79:AD79"/>
    <mergeCell ref="Y78:Z79"/>
    <mergeCell ref="AA78:AD78"/>
    <mergeCell ref="A79:A80"/>
    <mergeCell ref="B79:B80"/>
    <mergeCell ref="C79:E79"/>
    <mergeCell ref="F79:G80"/>
    <mergeCell ref="H79:K79"/>
    <mergeCell ref="A77:A78"/>
    <mergeCell ref="B77:B78"/>
    <mergeCell ref="C77:E77"/>
    <mergeCell ref="V79:X79"/>
    <mergeCell ref="C80:E80"/>
    <mergeCell ref="H80:K80"/>
    <mergeCell ref="V78:X78"/>
    <mergeCell ref="F77:G78"/>
    <mergeCell ref="H77:K77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&amp;C&amp;10-40-</oddFooter>
    <firstFooter>&amp;C-40-</firstFooter>
  </headerFooter>
  <rowBreaks count="1" manualBreakCount="1">
    <brk id="47" max="3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O120"/>
  <sheetViews>
    <sheetView view="pageBreakPreview" topLeftCell="C43" zoomScale="145" zoomScaleNormal="100" zoomScaleSheetLayoutView="145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915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89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19"/>
      <c r="AD4" s="338">
        <v>25</v>
      </c>
      <c r="AE4" s="338"/>
      <c r="AF4" s="337" t="s">
        <v>2</v>
      </c>
      <c r="AG4" s="338"/>
      <c r="AH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四宮</v>
      </c>
      <c r="L5" s="484"/>
      <c r="M5" s="36" t="s">
        <v>18</v>
      </c>
      <c r="N5" s="484" t="str">
        <f>B7</f>
        <v>天野</v>
      </c>
      <c r="O5" s="484"/>
      <c r="P5" s="486" t="str">
        <f>B8</f>
        <v>高橋</v>
      </c>
      <c r="Q5" s="484"/>
      <c r="R5" s="36" t="s">
        <v>18</v>
      </c>
      <c r="S5" s="484" t="str">
        <f>B9</f>
        <v>宮崎</v>
      </c>
      <c r="T5" s="487"/>
      <c r="U5" s="484" t="str">
        <f>B10</f>
        <v>藤井</v>
      </c>
      <c r="V5" s="484"/>
      <c r="W5" s="36" t="s">
        <v>18</v>
      </c>
      <c r="X5" s="484" t="str">
        <f>B11</f>
        <v>米本</v>
      </c>
      <c r="Y5" s="484"/>
      <c r="Z5" s="486" t="str">
        <f>B12</f>
        <v>清水</v>
      </c>
      <c r="AA5" s="484"/>
      <c r="AB5" s="36" t="s">
        <v>18</v>
      </c>
      <c r="AC5" s="484" t="str">
        <f>B13</f>
        <v>山口</v>
      </c>
      <c r="AD5" s="493"/>
      <c r="AE5" s="395" t="s">
        <v>17</v>
      </c>
      <c r="AF5" s="396"/>
      <c r="AG5" s="397" t="s">
        <v>13</v>
      </c>
      <c r="AH5" s="398"/>
    </row>
    <row r="6" spans="1:41" s="21" customFormat="1" ht="15" customHeight="1">
      <c r="A6" s="408">
        <v>1</v>
      </c>
      <c r="B6" s="470" t="s">
        <v>98</v>
      </c>
      <c r="C6" s="470"/>
      <c r="D6" s="470"/>
      <c r="E6" s="471" t="s">
        <v>105</v>
      </c>
      <c r="F6" s="471"/>
      <c r="G6" s="471" t="s">
        <v>302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60"/>
      <c r="AA6" s="388" t="str">
        <f>IF(Z7="","",IF(Z7&gt;AC7,"○","×"))</f>
        <v>○</v>
      </c>
      <c r="AB6" s="388"/>
      <c r="AC6" s="388"/>
      <c r="AD6" s="49"/>
      <c r="AE6" s="360">
        <f>IF(AND(Q6="",V6="",AA6=""),"",COUNTIF(K6:AD7,"○")*2+COUNTIF(K6:AD7,"×"))</f>
        <v>6</v>
      </c>
      <c r="AF6" s="361"/>
      <c r="AG6" s="361">
        <f>IF(AE6="","",RANK(AE6,AE6:AF13,))</f>
        <v>1</v>
      </c>
      <c r="AH6" s="362"/>
      <c r="AJ6" s="21" t="str">
        <f>D5&amp;AG6</f>
        <v>Ａ1</v>
      </c>
      <c r="AK6" s="21" t="str">
        <f>B6</f>
        <v>四宮</v>
      </c>
      <c r="AL6" s="21" t="str">
        <f>B7</f>
        <v>天野</v>
      </c>
      <c r="AM6" s="19" t="str">
        <f>E6</f>
        <v>(徳)</v>
      </c>
      <c r="AN6" s="19" t="str">
        <f>G6</f>
        <v>名西クラブ</v>
      </c>
      <c r="AO6" s="19" t="str">
        <f>IF(G7="",G6,G7)</f>
        <v>城西ラージ</v>
      </c>
    </row>
    <row r="7" spans="1:41" s="21" customFormat="1" ht="15" customHeight="1">
      <c r="A7" s="408"/>
      <c r="B7" s="371" t="s">
        <v>245</v>
      </c>
      <c r="C7" s="371"/>
      <c r="D7" s="371"/>
      <c r="E7" s="480"/>
      <c r="F7" s="480"/>
      <c r="G7" s="480" t="s">
        <v>88</v>
      </c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0</v>
      </c>
      <c r="Y7" s="366"/>
      <c r="Z7" s="365">
        <v>2</v>
      </c>
      <c r="AA7" s="364"/>
      <c r="AB7" s="2" t="s">
        <v>8</v>
      </c>
      <c r="AC7" s="364">
        <v>0</v>
      </c>
      <c r="AD7" s="367"/>
      <c r="AE7" s="360"/>
      <c r="AF7" s="361"/>
      <c r="AG7" s="361"/>
      <c r="AH7" s="362"/>
      <c r="AM7" s="19"/>
      <c r="AN7" s="19"/>
      <c r="AO7" s="19"/>
    </row>
    <row r="8" spans="1:41" s="21" customFormat="1" ht="15" customHeight="1">
      <c r="A8" s="341">
        <v>2</v>
      </c>
      <c r="B8" s="491" t="s">
        <v>95</v>
      </c>
      <c r="C8" s="491"/>
      <c r="D8" s="491"/>
      <c r="E8" s="478" t="s">
        <v>107</v>
      </c>
      <c r="F8" s="478"/>
      <c r="G8" s="492" t="s">
        <v>97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193"/>
      <c r="V8" s="417" t="str">
        <f>IF(U9="","",IF(U9&gt;X9,"○","×"))</f>
        <v>○</v>
      </c>
      <c r="W8" s="417"/>
      <c r="X8" s="417"/>
      <c r="Y8" s="193"/>
      <c r="Z8" s="192"/>
      <c r="AA8" s="417" t="str">
        <f>IF(Z9="","",IF(Z9&gt;AC9,"○","×"))</f>
        <v>×</v>
      </c>
      <c r="AB8" s="417"/>
      <c r="AC8" s="417"/>
      <c r="AD8" s="250"/>
      <c r="AE8" s="329">
        <f>IF(AND(L8="",V8="",AA8=""),"",COUNTIF(K8:AD9,"○")*2+COUNTIF(K8:AD9,"×"))</f>
        <v>4</v>
      </c>
      <c r="AF8" s="330"/>
      <c r="AG8" s="330">
        <f>IF(AE8="","",RANK(AE8,AE6:AF13,))</f>
        <v>2</v>
      </c>
      <c r="AH8" s="333"/>
      <c r="AJ8" s="21" t="str">
        <f>D5&amp;AG8</f>
        <v>Ａ2</v>
      </c>
      <c r="AK8" s="21" t="str">
        <f>B8</f>
        <v>高橋</v>
      </c>
      <c r="AL8" s="21" t="str">
        <f>B9</f>
        <v>宮崎</v>
      </c>
      <c r="AM8" s="19" t="str">
        <f>E8</f>
        <v>(愛)</v>
      </c>
      <c r="AN8" s="19" t="str">
        <f>G8</f>
        <v>さつき会</v>
      </c>
      <c r="AO8" s="19" t="str">
        <f>IF(G9="",G8,G9)</f>
        <v>さつき会</v>
      </c>
    </row>
    <row r="9" spans="1:41" s="21" customFormat="1" ht="15" customHeight="1">
      <c r="A9" s="353"/>
      <c r="B9" s="371" t="s">
        <v>286</v>
      </c>
      <c r="C9" s="371"/>
      <c r="D9" s="371"/>
      <c r="E9" s="480"/>
      <c r="F9" s="480"/>
      <c r="G9" s="478"/>
      <c r="H9" s="478"/>
      <c r="I9" s="478"/>
      <c r="J9" s="479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420">
        <v>2</v>
      </c>
      <c r="V9" s="420"/>
      <c r="W9" s="206" t="s">
        <v>8</v>
      </c>
      <c r="X9" s="420">
        <v>0</v>
      </c>
      <c r="Y9" s="420"/>
      <c r="Z9" s="428">
        <v>0</v>
      </c>
      <c r="AA9" s="420"/>
      <c r="AB9" s="206" t="s">
        <v>8</v>
      </c>
      <c r="AC9" s="420">
        <v>2</v>
      </c>
      <c r="AD9" s="508"/>
      <c r="AE9" s="368"/>
      <c r="AF9" s="369"/>
      <c r="AG9" s="369"/>
      <c r="AH9" s="370"/>
      <c r="AM9" s="19"/>
      <c r="AN9" s="19"/>
      <c r="AO9" s="19"/>
    </row>
    <row r="10" spans="1:41" s="21" customFormat="1" ht="15" customHeight="1">
      <c r="A10" s="422">
        <v>3</v>
      </c>
      <c r="B10" s="491" t="s">
        <v>230</v>
      </c>
      <c r="C10" s="491"/>
      <c r="D10" s="491"/>
      <c r="E10" s="492" t="s">
        <v>106</v>
      </c>
      <c r="F10" s="492"/>
      <c r="G10" s="492" t="s">
        <v>85</v>
      </c>
      <c r="H10" s="492"/>
      <c r="I10" s="492"/>
      <c r="J10" s="494"/>
      <c r="K10" s="61"/>
      <c r="L10" s="356" t="str">
        <f>IF(K11="","",IF(K11&gt;N11,"○","×"))</f>
        <v>×</v>
      </c>
      <c r="M10" s="356"/>
      <c r="N10" s="356"/>
      <c r="O10" s="61"/>
      <c r="P10" s="251"/>
      <c r="Q10" s="427" t="str">
        <f>IF(P11="","",IF(P11&gt;S11,"○","×"))</f>
        <v>×</v>
      </c>
      <c r="R10" s="427"/>
      <c r="S10" s="427"/>
      <c r="T10" s="198"/>
      <c r="U10" s="357"/>
      <c r="V10" s="357"/>
      <c r="W10" s="357"/>
      <c r="X10" s="357"/>
      <c r="Y10" s="357"/>
      <c r="Z10" s="251"/>
      <c r="AA10" s="427" t="str">
        <f>IF(Z11="","",IF(Z11&gt;AC11,"○","×"))</f>
        <v>○</v>
      </c>
      <c r="AB10" s="427"/>
      <c r="AC10" s="427"/>
      <c r="AD10" s="281"/>
      <c r="AE10" s="360">
        <f>IF(AND(Q10="",L10="",AA10=""),"",COUNTIF(K10:AD11,"○")*2+COUNTIF(K10:AD11,"×"))</f>
        <v>4</v>
      </c>
      <c r="AF10" s="361"/>
      <c r="AG10" s="361">
        <v>4</v>
      </c>
      <c r="AH10" s="362"/>
      <c r="AJ10" s="21" t="str">
        <f>D5&amp;AG10</f>
        <v>Ａ4</v>
      </c>
      <c r="AK10" s="21" t="str">
        <f>B10</f>
        <v>藤井</v>
      </c>
      <c r="AL10" s="21" t="str">
        <f>B11</f>
        <v>米本</v>
      </c>
      <c r="AM10" s="19" t="str">
        <f>E10</f>
        <v>(香)</v>
      </c>
      <c r="AN10" s="19" t="str">
        <f>G10</f>
        <v>丸亀ＳＣ</v>
      </c>
      <c r="AO10" s="19" t="str">
        <f>IF(G11="",G10,G11)</f>
        <v>丸亀ＳＣ</v>
      </c>
    </row>
    <row r="11" spans="1:41" s="21" customFormat="1" ht="15" customHeight="1">
      <c r="A11" s="422"/>
      <c r="B11" s="321" t="s">
        <v>192</v>
      </c>
      <c r="C11" s="321"/>
      <c r="D11" s="321"/>
      <c r="E11" s="478"/>
      <c r="F11" s="478"/>
      <c r="G11" s="478"/>
      <c r="H11" s="478"/>
      <c r="I11" s="478"/>
      <c r="J11" s="479"/>
      <c r="K11" s="364">
        <f>IF(X7="","",X7)</f>
        <v>0</v>
      </c>
      <c r="L11" s="364"/>
      <c r="M11" s="2" t="s">
        <v>8</v>
      </c>
      <c r="N11" s="364">
        <f>IF(U7="","",U7)</f>
        <v>2</v>
      </c>
      <c r="O11" s="364"/>
      <c r="P11" s="509">
        <f>IF(X9="","",X9)</f>
        <v>0</v>
      </c>
      <c r="Q11" s="410"/>
      <c r="R11" s="207" t="s">
        <v>8</v>
      </c>
      <c r="S11" s="410">
        <f>IF(U9="","",U9)</f>
        <v>2</v>
      </c>
      <c r="T11" s="411"/>
      <c r="U11" s="357"/>
      <c r="V11" s="357"/>
      <c r="W11" s="357"/>
      <c r="X11" s="357"/>
      <c r="Y11" s="357"/>
      <c r="Z11" s="509">
        <v>2</v>
      </c>
      <c r="AA11" s="410"/>
      <c r="AB11" s="207" t="s">
        <v>8</v>
      </c>
      <c r="AC11" s="410">
        <v>0</v>
      </c>
      <c r="AD11" s="510"/>
      <c r="AE11" s="360"/>
      <c r="AF11" s="361"/>
      <c r="AG11" s="361"/>
      <c r="AH11" s="362"/>
      <c r="AJ11" s="19"/>
      <c r="AK11" s="19"/>
      <c r="AL11" s="19"/>
      <c r="AM11" s="19"/>
      <c r="AN11" s="19"/>
      <c r="AO11" s="19"/>
    </row>
    <row r="12" spans="1:41" s="21" customFormat="1" ht="15" customHeight="1">
      <c r="A12" s="341">
        <v>4</v>
      </c>
      <c r="B12" s="482" t="s">
        <v>169</v>
      </c>
      <c r="C12" s="482"/>
      <c r="D12" s="482"/>
      <c r="E12" s="492" t="s">
        <v>105</v>
      </c>
      <c r="F12" s="492"/>
      <c r="G12" s="492" t="s">
        <v>470</v>
      </c>
      <c r="H12" s="492"/>
      <c r="I12" s="492"/>
      <c r="J12" s="494"/>
      <c r="K12" s="63"/>
      <c r="L12" s="346" t="str">
        <f>IF(K13="","",IF(K13&gt;N13,"○","×"))</f>
        <v>×</v>
      </c>
      <c r="M12" s="346"/>
      <c r="N12" s="346"/>
      <c r="O12" s="63"/>
      <c r="P12" s="192"/>
      <c r="Q12" s="417" t="str">
        <f>IF(P13="","",IF(P13&gt;S13,"○","×"))</f>
        <v>○</v>
      </c>
      <c r="R12" s="417"/>
      <c r="S12" s="417"/>
      <c r="T12" s="194"/>
      <c r="U12" s="193"/>
      <c r="V12" s="417" t="str">
        <f>IF(U13="","",IF(U13&gt;X13,"○","×"))</f>
        <v>×</v>
      </c>
      <c r="W12" s="417"/>
      <c r="X12" s="417"/>
      <c r="Y12" s="193"/>
      <c r="Z12" s="347"/>
      <c r="AA12" s="348"/>
      <c r="AB12" s="348"/>
      <c r="AC12" s="348"/>
      <c r="AD12" s="349"/>
      <c r="AE12" s="329">
        <f>IF(AND(Q12="",V12="",L12=""),"",COUNTIF(K12:AD13,"○")*2+COUNTIF(K12:AD13,"×"))</f>
        <v>4</v>
      </c>
      <c r="AF12" s="330"/>
      <c r="AG12" s="330">
        <v>3</v>
      </c>
      <c r="AH12" s="333"/>
      <c r="AJ12" s="21" t="str">
        <f>D5&amp;AG12</f>
        <v>Ａ3</v>
      </c>
      <c r="AK12" s="21" t="str">
        <f>B12</f>
        <v>清水</v>
      </c>
      <c r="AL12" s="21" t="str">
        <f>B13</f>
        <v>山口</v>
      </c>
      <c r="AM12" s="19" t="str">
        <f>E12</f>
        <v>(徳)</v>
      </c>
      <c r="AN12" s="19" t="str">
        <f>G12</f>
        <v>渭水クラブ</v>
      </c>
      <c r="AO12" s="19" t="str">
        <f>IF(G13="",G12,G13)</f>
        <v>渭水クラブ</v>
      </c>
    </row>
    <row r="13" spans="1:41" s="21" customFormat="1" ht="15" customHeight="1">
      <c r="A13" s="342"/>
      <c r="B13" s="308" t="s">
        <v>228</v>
      </c>
      <c r="C13" s="308"/>
      <c r="D13" s="308"/>
      <c r="E13" s="472"/>
      <c r="F13" s="472"/>
      <c r="G13" s="472"/>
      <c r="H13" s="472"/>
      <c r="I13" s="472"/>
      <c r="J13" s="476"/>
      <c r="K13" s="336">
        <f>IF(AC7="","",AC7)</f>
        <v>0</v>
      </c>
      <c r="L13" s="336"/>
      <c r="M13" s="6" t="s">
        <v>8</v>
      </c>
      <c r="N13" s="336">
        <f>IF(Z7="","",Z7)</f>
        <v>2</v>
      </c>
      <c r="O13" s="336"/>
      <c r="P13" s="506">
        <f>IF(AC9="","",AC9)</f>
        <v>2</v>
      </c>
      <c r="Q13" s="505"/>
      <c r="R13" s="252" t="s">
        <v>8</v>
      </c>
      <c r="S13" s="505">
        <f>IF(Z9="","",Z9)</f>
        <v>0</v>
      </c>
      <c r="T13" s="507"/>
      <c r="U13" s="505">
        <f>IF(AC11="","",AC11)</f>
        <v>0</v>
      </c>
      <c r="V13" s="505"/>
      <c r="W13" s="252" t="s">
        <v>8</v>
      </c>
      <c r="X13" s="505">
        <f>IF(Z11="","",Z11)</f>
        <v>2</v>
      </c>
      <c r="Y13" s="505"/>
      <c r="Z13" s="350"/>
      <c r="AA13" s="351"/>
      <c r="AB13" s="351"/>
      <c r="AC13" s="351"/>
      <c r="AD13" s="352"/>
      <c r="AE13" s="331"/>
      <c r="AF13" s="332"/>
      <c r="AG13" s="332"/>
      <c r="AH13" s="334"/>
    </row>
    <row r="14" spans="1:41" s="21" customFormat="1" ht="5.099999999999999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1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338">
        <v>26</v>
      </c>
      <c r="AE15" s="338"/>
      <c r="AF15" s="337" t="s">
        <v>2</v>
      </c>
      <c r="AG15" s="338"/>
      <c r="AH15" s="338"/>
    </row>
    <row r="16" spans="1:41" s="21" customFormat="1" ht="15" customHeight="1">
      <c r="A16" s="25"/>
      <c r="B16" s="29"/>
      <c r="C16" s="29"/>
      <c r="D16" s="4" t="s">
        <v>4</v>
      </c>
      <c r="E16" s="483" t="s">
        <v>25</v>
      </c>
      <c r="F16" s="392"/>
      <c r="G16" s="392"/>
      <c r="H16" s="29"/>
      <c r="I16" s="29"/>
      <c r="J16" s="26"/>
      <c r="K16" s="484" t="str">
        <f>B17</f>
        <v>杉村</v>
      </c>
      <c r="L16" s="484"/>
      <c r="M16" s="36" t="s">
        <v>18</v>
      </c>
      <c r="N16" s="484" t="str">
        <f>B18</f>
        <v>林</v>
      </c>
      <c r="O16" s="484"/>
      <c r="P16" s="486" t="str">
        <f>B19</f>
        <v>日浅</v>
      </c>
      <c r="Q16" s="484"/>
      <c r="R16" s="36" t="s">
        <v>18</v>
      </c>
      <c r="S16" s="484" t="str">
        <f>B20</f>
        <v>中村</v>
      </c>
      <c r="T16" s="487"/>
      <c r="U16" s="484" t="str">
        <f>B21</f>
        <v>中山</v>
      </c>
      <c r="V16" s="484"/>
      <c r="W16" s="36" t="s">
        <v>18</v>
      </c>
      <c r="X16" s="484" t="str">
        <f>B22</f>
        <v>坂本</v>
      </c>
      <c r="Y16" s="484"/>
      <c r="Z16" s="486" t="str">
        <f>B23</f>
        <v>三木</v>
      </c>
      <c r="AA16" s="484"/>
      <c r="AB16" s="36" t="s">
        <v>18</v>
      </c>
      <c r="AC16" s="484" t="str">
        <f>B24</f>
        <v>佐々木</v>
      </c>
      <c r="AD16" s="493"/>
      <c r="AE16" s="395" t="s">
        <v>17</v>
      </c>
      <c r="AF16" s="396"/>
      <c r="AG16" s="397" t="s">
        <v>13</v>
      </c>
      <c r="AH16" s="398"/>
    </row>
    <row r="17" spans="1:41" s="21" customFormat="1" ht="15" customHeight="1">
      <c r="A17" s="422">
        <v>1</v>
      </c>
      <c r="B17" s="470" t="s">
        <v>158</v>
      </c>
      <c r="C17" s="470"/>
      <c r="D17" s="470"/>
      <c r="E17" s="478" t="s">
        <v>105</v>
      </c>
      <c r="F17" s="478"/>
      <c r="G17" s="492" t="s">
        <v>377</v>
      </c>
      <c r="H17" s="492"/>
      <c r="I17" s="492"/>
      <c r="J17" s="494"/>
      <c r="K17" s="485"/>
      <c r="L17" s="485"/>
      <c r="M17" s="485"/>
      <c r="N17" s="485"/>
      <c r="O17" s="485"/>
      <c r="P17" s="48"/>
      <c r="Q17" s="388" t="str">
        <f>IF(P18="","",IF(P18&gt;S18,"○","×"))</f>
        <v>○</v>
      </c>
      <c r="R17" s="388"/>
      <c r="S17" s="388"/>
      <c r="T17" s="59"/>
      <c r="U17" s="58"/>
      <c r="V17" s="388" t="str">
        <f>IF(U18="","",IF(U18&gt;X18,"○","×"))</f>
        <v>○</v>
      </c>
      <c r="W17" s="388"/>
      <c r="X17" s="388"/>
      <c r="Y17" s="59"/>
      <c r="Z17" s="60"/>
      <c r="AA17" s="388" t="str">
        <f>IF(Z18="","",IF(Z18&gt;AC18,"○","×"))</f>
        <v>○</v>
      </c>
      <c r="AB17" s="388"/>
      <c r="AC17" s="388"/>
      <c r="AD17" s="49"/>
      <c r="AE17" s="360">
        <f>IF(AND(Q17="",V17="",AA17=""),"",COUNTIF(K17:AD18,"○")*2+COUNTIF(K17:AD18,"×"))</f>
        <v>6</v>
      </c>
      <c r="AF17" s="361"/>
      <c r="AG17" s="361">
        <f>IF(AE17="","",RANK(AE17,AE17:AF24,))</f>
        <v>1</v>
      </c>
      <c r="AH17" s="362"/>
      <c r="AJ17" s="21" t="str">
        <f>D16&amp;AG17</f>
        <v>Ｂ1</v>
      </c>
      <c r="AK17" s="21" t="str">
        <f>B17</f>
        <v>杉村</v>
      </c>
      <c r="AL17" s="21" t="str">
        <f>B18</f>
        <v>林</v>
      </c>
      <c r="AM17" s="19" t="str">
        <f>E17</f>
        <v>(徳)</v>
      </c>
      <c r="AN17" s="19" t="str">
        <f>G17</f>
        <v>チームHIURA</v>
      </c>
      <c r="AO17" s="19" t="str">
        <f>IF(G18="",G17,G18)</f>
        <v>チームHIURA</v>
      </c>
    </row>
    <row r="18" spans="1:41" s="21" customFormat="1" ht="15" customHeight="1">
      <c r="A18" s="422"/>
      <c r="B18" s="371" t="s">
        <v>126</v>
      </c>
      <c r="C18" s="371"/>
      <c r="D18" s="371"/>
      <c r="E18" s="480"/>
      <c r="F18" s="480"/>
      <c r="G18" s="480"/>
      <c r="H18" s="480"/>
      <c r="I18" s="480"/>
      <c r="J18" s="481"/>
      <c r="K18" s="357"/>
      <c r="L18" s="357"/>
      <c r="M18" s="357"/>
      <c r="N18" s="357"/>
      <c r="O18" s="357"/>
      <c r="P18" s="365">
        <v>2</v>
      </c>
      <c r="Q18" s="364"/>
      <c r="R18" s="2" t="s">
        <v>8</v>
      </c>
      <c r="S18" s="364">
        <v>0</v>
      </c>
      <c r="T18" s="366"/>
      <c r="U18" s="364">
        <v>2</v>
      </c>
      <c r="V18" s="364"/>
      <c r="W18" s="2" t="s">
        <v>8</v>
      </c>
      <c r="X18" s="364">
        <v>1</v>
      </c>
      <c r="Y18" s="366"/>
      <c r="Z18" s="365">
        <v>2</v>
      </c>
      <c r="AA18" s="364"/>
      <c r="AB18" s="2" t="s">
        <v>8</v>
      </c>
      <c r="AC18" s="364">
        <v>0</v>
      </c>
      <c r="AD18" s="367"/>
      <c r="AE18" s="360"/>
      <c r="AF18" s="361"/>
      <c r="AG18" s="361"/>
      <c r="AH18" s="362"/>
      <c r="AM18" s="19"/>
      <c r="AN18" s="19"/>
      <c r="AO18" s="19"/>
    </row>
    <row r="19" spans="1:41" s="21" customFormat="1" ht="15" customHeight="1">
      <c r="A19" s="341">
        <v>2</v>
      </c>
      <c r="B19" s="491" t="s">
        <v>389</v>
      </c>
      <c r="C19" s="491"/>
      <c r="D19" s="491"/>
      <c r="E19" s="478" t="s">
        <v>107</v>
      </c>
      <c r="F19" s="478"/>
      <c r="G19" s="492" t="s">
        <v>149</v>
      </c>
      <c r="H19" s="492"/>
      <c r="I19" s="492"/>
      <c r="J19" s="494"/>
      <c r="K19" s="63"/>
      <c r="L19" s="346" t="str">
        <f>IF(K20="","",IF(K20&gt;N20,"○","×"))</f>
        <v>×</v>
      </c>
      <c r="M19" s="346"/>
      <c r="N19" s="346"/>
      <c r="O19" s="63"/>
      <c r="P19" s="347"/>
      <c r="Q19" s="348"/>
      <c r="R19" s="348"/>
      <c r="S19" s="348"/>
      <c r="T19" s="378"/>
      <c r="U19" s="63"/>
      <c r="V19" s="346" t="str">
        <f>IF(U20="","",IF(U20&gt;X20,"○","×"))</f>
        <v>○</v>
      </c>
      <c r="W19" s="346"/>
      <c r="X19" s="346"/>
      <c r="Y19" s="63"/>
      <c r="Z19" s="64"/>
      <c r="AA19" s="346" t="str">
        <f>IF(Z20="","",IF(Z20&gt;AC20,"○","×"))</f>
        <v>○</v>
      </c>
      <c r="AB19" s="346"/>
      <c r="AC19" s="346"/>
      <c r="AD19" s="65"/>
      <c r="AE19" s="329">
        <f>IF(AND(L19="",V19="",AA19=""),"",COUNTIF(K19:AD20,"○")*2+COUNTIF(K19:AD20,"×"))</f>
        <v>5</v>
      </c>
      <c r="AF19" s="330"/>
      <c r="AG19" s="330">
        <f>IF(AE19="","",RANK(AE19,AE17:AF24,))</f>
        <v>2</v>
      </c>
      <c r="AH19" s="333"/>
      <c r="AJ19" s="21" t="str">
        <f>D16&amp;AG19</f>
        <v>Ｂ2</v>
      </c>
      <c r="AK19" s="21" t="str">
        <f>B19</f>
        <v>日浅</v>
      </c>
      <c r="AL19" s="21" t="str">
        <f>B20</f>
        <v>中村</v>
      </c>
      <c r="AM19" s="19" t="str">
        <f>E19</f>
        <v>(愛)</v>
      </c>
      <c r="AN19" s="19" t="str">
        <f>G19</f>
        <v>石井体協</v>
      </c>
      <c r="AO19" s="19" t="str">
        <f>IF(G20="",G19,G20)</f>
        <v>フォーネット</v>
      </c>
    </row>
    <row r="20" spans="1:41" s="21" customFormat="1" ht="15" customHeight="1">
      <c r="A20" s="353"/>
      <c r="B20" s="371" t="s">
        <v>159</v>
      </c>
      <c r="C20" s="371"/>
      <c r="D20" s="371"/>
      <c r="E20" s="480"/>
      <c r="F20" s="480"/>
      <c r="G20" s="480" t="s">
        <v>349</v>
      </c>
      <c r="H20" s="480"/>
      <c r="I20" s="480"/>
      <c r="J20" s="481"/>
      <c r="K20" s="374">
        <f>IF(S18="","",S18)</f>
        <v>0</v>
      </c>
      <c r="L20" s="374"/>
      <c r="M20" s="5" t="s">
        <v>8</v>
      </c>
      <c r="N20" s="374">
        <f>IF(P18="","",P18)</f>
        <v>2</v>
      </c>
      <c r="O20" s="374"/>
      <c r="P20" s="379"/>
      <c r="Q20" s="380"/>
      <c r="R20" s="380"/>
      <c r="S20" s="380"/>
      <c r="T20" s="381"/>
      <c r="U20" s="374">
        <v>2</v>
      </c>
      <c r="V20" s="374"/>
      <c r="W20" s="5" t="s">
        <v>8</v>
      </c>
      <c r="X20" s="374">
        <v>1</v>
      </c>
      <c r="Y20" s="374"/>
      <c r="Z20" s="377">
        <v>2</v>
      </c>
      <c r="AA20" s="374"/>
      <c r="AB20" s="5" t="s">
        <v>8</v>
      </c>
      <c r="AC20" s="374">
        <v>0</v>
      </c>
      <c r="AD20" s="382"/>
      <c r="AE20" s="368"/>
      <c r="AF20" s="369"/>
      <c r="AG20" s="369"/>
      <c r="AH20" s="370"/>
      <c r="AM20" s="19"/>
      <c r="AN20" s="19"/>
      <c r="AO20" s="19"/>
    </row>
    <row r="21" spans="1:41" s="21" customFormat="1" ht="15" customHeight="1">
      <c r="A21" s="408">
        <v>3</v>
      </c>
      <c r="B21" s="491" t="s">
        <v>218</v>
      </c>
      <c r="C21" s="491"/>
      <c r="D21" s="491"/>
      <c r="E21" s="478" t="s">
        <v>108</v>
      </c>
      <c r="F21" s="478"/>
      <c r="G21" s="478" t="s">
        <v>284</v>
      </c>
      <c r="H21" s="478"/>
      <c r="I21" s="478"/>
      <c r="J21" s="479"/>
      <c r="K21" s="61"/>
      <c r="L21" s="356" t="str">
        <f>IF(K22="","",IF(K22&gt;N22,"○","×"))</f>
        <v>×</v>
      </c>
      <c r="M21" s="356"/>
      <c r="N21" s="356"/>
      <c r="O21" s="61"/>
      <c r="P21" s="60"/>
      <c r="Q21" s="356" t="str">
        <f>IF(P22="","",IF(P22&gt;S22,"○","×"))</f>
        <v>×</v>
      </c>
      <c r="R21" s="356"/>
      <c r="S21" s="356"/>
      <c r="T21" s="68"/>
      <c r="U21" s="357"/>
      <c r="V21" s="357"/>
      <c r="W21" s="357"/>
      <c r="X21" s="357"/>
      <c r="Y21" s="357"/>
      <c r="Z21" s="60"/>
      <c r="AA21" s="356" t="str">
        <f>IF(Z22="","",IF(Z22&gt;AC22,"○","×"))</f>
        <v>○</v>
      </c>
      <c r="AB21" s="356"/>
      <c r="AC21" s="356"/>
      <c r="AD21" s="62"/>
      <c r="AE21" s="360">
        <f>IF(AND(Q21="",L21="",AA21=""),"",COUNTIF(K21:AD22,"○")*2+COUNTIF(K21:AD22,"×"))</f>
        <v>4</v>
      </c>
      <c r="AF21" s="361"/>
      <c r="AG21" s="361">
        <f>IF(AE21="","",RANK(AE21,AE17:AF24,))</f>
        <v>3</v>
      </c>
      <c r="AH21" s="362"/>
      <c r="AJ21" s="21" t="str">
        <f>D16&amp;AG21</f>
        <v>Ｂ3</v>
      </c>
      <c r="AK21" s="21" t="str">
        <f>B21</f>
        <v>中山</v>
      </c>
      <c r="AL21" s="21" t="str">
        <f>B22</f>
        <v>坂本</v>
      </c>
      <c r="AM21" s="19" t="str">
        <f>E21</f>
        <v>(高)</v>
      </c>
      <c r="AN21" s="19" t="str">
        <f>G21</f>
        <v>暖流会</v>
      </c>
      <c r="AO21" s="19" t="str">
        <f>IF(G22="",G21,G22)</f>
        <v>GOLDSTAR</v>
      </c>
    </row>
    <row r="22" spans="1:41" s="21" customFormat="1" ht="15" customHeight="1">
      <c r="A22" s="408"/>
      <c r="B22" s="371" t="s">
        <v>210</v>
      </c>
      <c r="C22" s="371"/>
      <c r="D22" s="371"/>
      <c r="E22" s="480"/>
      <c r="F22" s="480"/>
      <c r="G22" s="480" t="s">
        <v>333</v>
      </c>
      <c r="H22" s="480"/>
      <c r="I22" s="480"/>
      <c r="J22" s="481"/>
      <c r="K22" s="364">
        <f>IF(X18="","",X18)</f>
        <v>1</v>
      </c>
      <c r="L22" s="364"/>
      <c r="M22" s="2" t="s">
        <v>8</v>
      </c>
      <c r="N22" s="364">
        <f>IF(U18="","",U18)</f>
        <v>2</v>
      </c>
      <c r="O22" s="364"/>
      <c r="P22" s="365">
        <f>IF(X20="","",X20)</f>
        <v>1</v>
      </c>
      <c r="Q22" s="364"/>
      <c r="R22" s="2" t="s">
        <v>8</v>
      </c>
      <c r="S22" s="364">
        <f>IF(U20="","",U20)</f>
        <v>2</v>
      </c>
      <c r="T22" s="366"/>
      <c r="U22" s="357"/>
      <c r="V22" s="357"/>
      <c r="W22" s="357"/>
      <c r="X22" s="357"/>
      <c r="Y22" s="357"/>
      <c r="Z22" s="365">
        <v>2</v>
      </c>
      <c r="AA22" s="364"/>
      <c r="AB22" s="2" t="s">
        <v>8</v>
      </c>
      <c r="AC22" s="364">
        <v>0</v>
      </c>
      <c r="AD22" s="367"/>
      <c r="AE22" s="360"/>
      <c r="AF22" s="361"/>
      <c r="AG22" s="361"/>
      <c r="AH22" s="362"/>
      <c r="AJ22" s="19"/>
      <c r="AK22" s="19"/>
      <c r="AL22" s="19"/>
      <c r="AM22" s="19"/>
      <c r="AN22" s="19"/>
      <c r="AO22" s="19"/>
    </row>
    <row r="23" spans="1:41" s="21" customFormat="1" ht="15" customHeight="1">
      <c r="A23" s="341">
        <v>4</v>
      </c>
      <c r="B23" s="482" t="s">
        <v>185</v>
      </c>
      <c r="C23" s="482"/>
      <c r="D23" s="482"/>
      <c r="E23" s="492" t="s">
        <v>105</v>
      </c>
      <c r="F23" s="492"/>
      <c r="G23" s="492" t="s">
        <v>302</v>
      </c>
      <c r="H23" s="492"/>
      <c r="I23" s="492"/>
      <c r="J23" s="494"/>
      <c r="K23" s="63"/>
      <c r="L23" s="346" t="str">
        <f>IF(K24="","",IF(K24&gt;N24,"○","×"))</f>
        <v>×</v>
      </c>
      <c r="M23" s="346"/>
      <c r="N23" s="346"/>
      <c r="O23" s="63"/>
      <c r="P23" s="64"/>
      <c r="Q23" s="346" t="str">
        <f>IF(P24="","",IF(P24&gt;S24,"○","×"))</f>
        <v>×</v>
      </c>
      <c r="R23" s="346"/>
      <c r="S23" s="346"/>
      <c r="T23" s="67"/>
      <c r="U23" s="63"/>
      <c r="V23" s="346" t="str">
        <f>IF(U24="","",IF(U24&gt;X24,"○","×"))</f>
        <v>×</v>
      </c>
      <c r="W23" s="346"/>
      <c r="X23" s="346"/>
      <c r="Y23" s="63"/>
      <c r="Z23" s="347"/>
      <c r="AA23" s="348"/>
      <c r="AB23" s="348"/>
      <c r="AC23" s="348"/>
      <c r="AD23" s="349"/>
      <c r="AE23" s="329">
        <f>IF(AND(Q23="",V23="",L23=""),"",COUNTIF(K23:AD24,"○")*2+COUNTIF(K23:AD24,"×"))</f>
        <v>3</v>
      </c>
      <c r="AF23" s="330"/>
      <c r="AG23" s="330">
        <f>IF(AE23="","",RANK(AE23,AE17:AF24,))</f>
        <v>4</v>
      </c>
      <c r="AH23" s="333"/>
      <c r="AJ23" s="21" t="str">
        <f>D16&amp;AG23</f>
        <v>Ｂ4</v>
      </c>
      <c r="AK23" s="21" t="str">
        <f>B23</f>
        <v>三木</v>
      </c>
      <c r="AL23" s="21" t="str">
        <f>B24</f>
        <v>佐々木</v>
      </c>
      <c r="AM23" s="19" t="str">
        <f>E23</f>
        <v>(徳)</v>
      </c>
      <c r="AN23" s="19" t="str">
        <f>G23</f>
        <v>名西クラブ</v>
      </c>
      <c r="AO23" s="19" t="str">
        <f>IF(G24="",G23,G24)</f>
        <v>名西クラブ</v>
      </c>
    </row>
    <row r="24" spans="1:41" s="21" customFormat="1" ht="15" customHeight="1">
      <c r="A24" s="342"/>
      <c r="B24" s="308" t="s">
        <v>135</v>
      </c>
      <c r="C24" s="308"/>
      <c r="D24" s="308"/>
      <c r="E24" s="472"/>
      <c r="F24" s="472"/>
      <c r="G24" s="472"/>
      <c r="H24" s="472"/>
      <c r="I24" s="472"/>
      <c r="J24" s="476"/>
      <c r="K24" s="336">
        <f>IF(AC18="","",AC18)</f>
        <v>0</v>
      </c>
      <c r="L24" s="336"/>
      <c r="M24" s="6" t="s">
        <v>8</v>
      </c>
      <c r="N24" s="336">
        <f>IF(Z18="","",Z18)</f>
        <v>2</v>
      </c>
      <c r="O24" s="336"/>
      <c r="P24" s="339">
        <f>IF(AC20="","",AC20)</f>
        <v>0</v>
      </c>
      <c r="Q24" s="336"/>
      <c r="R24" s="6" t="s">
        <v>8</v>
      </c>
      <c r="S24" s="336">
        <f>IF(Z20="","",Z20)</f>
        <v>2</v>
      </c>
      <c r="T24" s="340"/>
      <c r="U24" s="336">
        <f>IF(AC22="","",AC22)</f>
        <v>0</v>
      </c>
      <c r="V24" s="336"/>
      <c r="W24" s="6" t="s">
        <v>8</v>
      </c>
      <c r="X24" s="336">
        <f>IF(Z22="","",Z22)</f>
        <v>2</v>
      </c>
      <c r="Y24" s="336"/>
      <c r="Z24" s="350"/>
      <c r="AA24" s="351"/>
      <c r="AB24" s="351"/>
      <c r="AC24" s="351"/>
      <c r="AD24" s="352"/>
      <c r="AE24" s="331"/>
      <c r="AF24" s="332"/>
      <c r="AG24" s="332"/>
      <c r="AH24" s="334"/>
    </row>
    <row r="25" spans="1:41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17"/>
      <c r="N25" s="16"/>
      <c r="O25" s="16"/>
      <c r="P25" s="16"/>
      <c r="Q25" s="16"/>
      <c r="R25" s="17"/>
      <c r="S25" s="16"/>
      <c r="T25" s="16"/>
      <c r="U25" s="17"/>
      <c r="V25" s="17"/>
      <c r="W25" s="17"/>
      <c r="X25" s="17"/>
      <c r="Y25" s="17"/>
      <c r="Z25" s="16"/>
      <c r="AA25" s="16"/>
      <c r="AB25" s="16"/>
      <c r="AC25" s="16"/>
    </row>
    <row r="26" spans="1:41" s="21" customFormat="1" ht="15" customHeight="1">
      <c r="A26" s="2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338">
        <v>27</v>
      </c>
      <c r="Z26" s="338"/>
      <c r="AA26" s="337" t="s">
        <v>2</v>
      </c>
      <c r="AB26" s="337"/>
      <c r="AC26" s="337"/>
    </row>
    <row r="27" spans="1:41" s="21" customFormat="1" ht="15" customHeight="1">
      <c r="A27" s="25"/>
      <c r="B27" s="29"/>
      <c r="C27" s="29"/>
      <c r="D27" s="4" t="s">
        <v>5</v>
      </c>
      <c r="E27" s="483" t="s">
        <v>25</v>
      </c>
      <c r="F27" s="483"/>
      <c r="G27" s="483"/>
      <c r="H27" s="29"/>
      <c r="I27" s="29"/>
      <c r="J27" s="26"/>
      <c r="K27" s="539" t="str">
        <f>B28</f>
        <v>下村</v>
      </c>
      <c r="L27" s="484"/>
      <c r="M27" s="36" t="s">
        <v>18</v>
      </c>
      <c r="N27" s="484" t="str">
        <f>B29</f>
        <v>小笠原</v>
      </c>
      <c r="O27" s="487"/>
      <c r="P27" s="486" t="str">
        <f>B30</f>
        <v>山下</v>
      </c>
      <c r="Q27" s="484"/>
      <c r="R27" s="36" t="s">
        <v>18</v>
      </c>
      <c r="S27" s="484" t="str">
        <f>B31</f>
        <v>川西</v>
      </c>
      <c r="T27" s="487"/>
      <c r="U27" s="486" t="str">
        <f>B32</f>
        <v>坂東</v>
      </c>
      <c r="V27" s="484"/>
      <c r="W27" s="36" t="s">
        <v>18</v>
      </c>
      <c r="X27" s="484" t="str">
        <f>B33</f>
        <v>笹山</v>
      </c>
      <c r="Y27" s="493"/>
      <c r="Z27" s="540" t="s">
        <v>17</v>
      </c>
      <c r="AA27" s="541"/>
      <c r="AB27" s="527" t="s">
        <v>13</v>
      </c>
      <c r="AC27" s="528"/>
    </row>
    <row r="28" spans="1:41" s="21" customFormat="1" ht="15" customHeight="1">
      <c r="A28" s="400">
        <v>1</v>
      </c>
      <c r="B28" s="470" t="s">
        <v>195</v>
      </c>
      <c r="C28" s="470"/>
      <c r="D28" s="470"/>
      <c r="E28" s="492" t="s">
        <v>108</v>
      </c>
      <c r="F28" s="492"/>
      <c r="G28" s="492" t="s">
        <v>91</v>
      </c>
      <c r="H28" s="492"/>
      <c r="I28" s="492"/>
      <c r="J28" s="494"/>
      <c r="K28" s="529"/>
      <c r="L28" s="485"/>
      <c r="M28" s="485"/>
      <c r="N28" s="485"/>
      <c r="O28" s="530"/>
      <c r="P28" s="48"/>
      <c r="Q28" s="388" t="str">
        <f>IF(P29="","",IF(P29&gt;S29,"○","×"))</f>
        <v>○</v>
      </c>
      <c r="R28" s="388"/>
      <c r="S28" s="388"/>
      <c r="T28" s="59"/>
      <c r="U28" s="58"/>
      <c r="V28" s="388" t="str">
        <f>IF(U29="","",IF(U29&gt;X29,"○","×"))</f>
        <v>○</v>
      </c>
      <c r="W28" s="388"/>
      <c r="X28" s="388"/>
      <c r="Y28" s="59"/>
      <c r="Z28" s="400">
        <f>IF(AND(L28="",Q28="",V28=""),"",COUNTIF(K28:Y29,"○")*2+COUNTIF(K28:Y29,"×"))</f>
        <v>4</v>
      </c>
      <c r="AA28" s="532"/>
      <c r="AB28" s="533">
        <f>IF(Z28="","",RANK(Z28,Z28:AA33,))</f>
        <v>1</v>
      </c>
      <c r="AC28" s="534"/>
      <c r="AJ28" s="21" t="str">
        <f>D27&amp;AB28</f>
        <v>Ｃ1</v>
      </c>
      <c r="AK28" s="21" t="str">
        <f>B28</f>
        <v>下村</v>
      </c>
      <c r="AL28" s="21" t="str">
        <f>B29</f>
        <v>小笠原</v>
      </c>
      <c r="AM28" s="19" t="str">
        <f>E28</f>
        <v>(高)</v>
      </c>
      <c r="AN28" s="19" t="str">
        <f>G28</f>
        <v>ＴＥＡＭ２５</v>
      </c>
      <c r="AO28" s="19" t="str">
        <f>IF(G29="",G28,G29)</f>
        <v>ＴＥＡＭ２５</v>
      </c>
    </row>
    <row r="29" spans="1:41" s="21" customFormat="1" ht="15" customHeight="1">
      <c r="A29" s="408"/>
      <c r="B29" s="321" t="s">
        <v>160</v>
      </c>
      <c r="C29" s="321"/>
      <c r="D29" s="321"/>
      <c r="E29" s="478"/>
      <c r="F29" s="478"/>
      <c r="G29" s="478"/>
      <c r="H29" s="478"/>
      <c r="I29" s="478"/>
      <c r="J29" s="479"/>
      <c r="K29" s="531"/>
      <c r="L29" s="380"/>
      <c r="M29" s="380"/>
      <c r="N29" s="380"/>
      <c r="O29" s="381"/>
      <c r="P29" s="377">
        <v>2</v>
      </c>
      <c r="Q29" s="374"/>
      <c r="R29" s="2" t="s">
        <v>8</v>
      </c>
      <c r="S29" s="374">
        <v>0</v>
      </c>
      <c r="T29" s="402"/>
      <c r="U29" s="377">
        <v>2</v>
      </c>
      <c r="V29" s="374"/>
      <c r="W29" s="2" t="s">
        <v>8</v>
      </c>
      <c r="X29" s="374">
        <v>0</v>
      </c>
      <c r="Y29" s="382"/>
      <c r="Z29" s="353"/>
      <c r="AA29" s="416"/>
      <c r="AB29" s="535"/>
      <c r="AC29" s="536"/>
      <c r="AM29" s="19"/>
      <c r="AN29" s="19"/>
      <c r="AO29" s="19"/>
    </row>
    <row r="30" spans="1:41" s="21" customFormat="1" ht="15" customHeight="1">
      <c r="A30" s="399">
        <v>2</v>
      </c>
      <c r="B30" s="482" t="s">
        <v>257</v>
      </c>
      <c r="C30" s="482"/>
      <c r="D30" s="482"/>
      <c r="E30" s="492" t="s">
        <v>106</v>
      </c>
      <c r="F30" s="492"/>
      <c r="G30" s="492" t="s">
        <v>140</v>
      </c>
      <c r="H30" s="492"/>
      <c r="I30" s="492"/>
      <c r="J30" s="494"/>
      <c r="K30" s="63"/>
      <c r="L30" s="346" t="str">
        <f>IF(K31="","",IF(K31&gt;N31,"○","×"))</f>
        <v>×</v>
      </c>
      <c r="M30" s="346"/>
      <c r="N30" s="346"/>
      <c r="O30" s="63"/>
      <c r="P30" s="347"/>
      <c r="Q30" s="348"/>
      <c r="R30" s="348"/>
      <c r="S30" s="348"/>
      <c r="T30" s="378"/>
      <c r="U30" s="63"/>
      <c r="V30" s="346" t="str">
        <f>IF(U31="","",IF(U31&gt;X31,"○","×"))</f>
        <v>×</v>
      </c>
      <c r="W30" s="346"/>
      <c r="X30" s="346"/>
      <c r="Y30" s="63"/>
      <c r="Z30" s="341">
        <f>IF(AND(L30="",Q30="",V30=""),"",COUNTIF(K30:Y31,"○")*2+COUNTIF(K30:Y31,"×"))</f>
        <v>2</v>
      </c>
      <c r="AA30" s="407"/>
      <c r="AB30" s="537">
        <f>IF(Z30="","",RANK(Z30,Z28:AA33,))</f>
        <v>3</v>
      </c>
      <c r="AC30" s="538"/>
      <c r="AJ30" s="21" t="str">
        <f>D27&amp;AB30</f>
        <v>Ｃ3</v>
      </c>
      <c r="AK30" s="21" t="str">
        <f>B30</f>
        <v>山下</v>
      </c>
      <c r="AL30" s="21" t="str">
        <f>B31</f>
        <v>川西</v>
      </c>
      <c r="AM30" s="19" t="str">
        <f>E30</f>
        <v>(香)</v>
      </c>
      <c r="AN30" s="19" t="str">
        <f>G30</f>
        <v>卓 窓 会</v>
      </c>
      <c r="AO30" s="19" t="str">
        <f>IF(G31="",G30,G31)</f>
        <v>卓 窓 会</v>
      </c>
    </row>
    <row r="31" spans="1:41" s="21" customFormat="1" ht="15" customHeight="1">
      <c r="A31" s="422"/>
      <c r="B31" s="321" t="s">
        <v>145</v>
      </c>
      <c r="C31" s="321"/>
      <c r="D31" s="321"/>
      <c r="E31" s="480"/>
      <c r="F31" s="480"/>
      <c r="G31" s="478"/>
      <c r="H31" s="478"/>
      <c r="I31" s="478"/>
      <c r="J31" s="479"/>
      <c r="K31" s="373">
        <f>IF(S29="","",S29)</f>
        <v>0</v>
      </c>
      <c r="L31" s="374"/>
      <c r="M31" s="5" t="s">
        <v>8</v>
      </c>
      <c r="N31" s="374">
        <f>IF(P29="","",P29)</f>
        <v>2</v>
      </c>
      <c r="O31" s="402"/>
      <c r="P31" s="379"/>
      <c r="Q31" s="380"/>
      <c r="R31" s="380"/>
      <c r="S31" s="380"/>
      <c r="T31" s="381"/>
      <c r="U31" s="377">
        <v>1</v>
      </c>
      <c r="V31" s="374"/>
      <c r="W31" s="5" t="s">
        <v>8</v>
      </c>
      <c r="X31" s="374">
        <v>2</v>
      </c>
      <c r="Y31" s="382"/>
      <c r="Z31" s="353"/>
      <c r="AA31" s="416"/>
      <c r="AB31" s="535"/>
      <c r="AC31" s="536"/>
      <c r="AM31" s="19"/>
      <c r="AN31" s="19"/>
      <c r="AO31" s="19"/>
    </row>
    <row r="32" spans="1:41" s="21" customFormat="1" ht="15" customHeight="1">
      <c r="A32" s="341">
        <v>3</v>
      </c>
      <c r="B32" s="482" t="s">
        <v>213</v>
      </c>
      <c r="C32" s="482"/>
      <c r="D32" s="482"/>
      <c r="E32" s="492" t="s">
        <v>105</v>
      </c>
      <c r="F32" s="492"/>
      <c r="G32" s="492" t="s">
        <v>471</v>
      </c>
      <c r="H32" s="492"/>
      <c r="I32" s="492"/>
      <c r="J32" s="494"/>
      <c r="K32" s="66"/>
      <c r="L32" s="346" t="str">
        <f>IF(K33="","",IF(K33&gt;N33,"○","×"))</f>
        <v>×</v>
      </c>
      <c r="M32" s="346"/>
      <c r="N32" s="346"/>
      <c r="O32" s="63"/>
      <c r="P32" s="64"/>
      <c r="Q32" s="346" t="str">
        <f>IF(P33="","",IF(P33&gt;S33,"○","×"))</f>
        <v>○</v>
      </c>
      <c r="R32" s="346"/>
      <c r="S32" s="346"/>
      <c r="T32" s="67"/>
      <c r="U32" s="347"/>
      <c r="V32" s="348"/>
      <c r="W32" s="348"/>
      <c r="X32" s="348"/>
      <c r="Y32" s="349"/>
      <c r="Z32" s="341">
        <f>IF(AND(L32="",Q32="",V32=""),"",COUNTIF(K32:Y33,"○")*2+COUNTIF(K32:Y33,"×"))</f>
        <v>3</v>
      </c>
      <c r="AA32" s="407"/>
      <c r="AB32" s="537">
        <f>IF(Z32="","",RANK(Z32,Z28:AA33,))</f>
        <v>2</v>
      </c>
      <c r="AC32" s="538"/>
      <c r="AJ32" s="21" t="str">
        <f>D27&amp;AB32</f>
        <v>Ｃ2</v>
      </c>
      <c r="AK32" s="21" t="str">
        <f>B32</f>
        <v>坂東</v>
      </c>
      <c r="AL32" s="21" t="str">
        <f>B33</f>
        <v>笹山</v>
      </c>
      <c r="AM32" s="19" t="str">
        <f>E32</f>
        <v>(徳)</v>
      </c>
      <c r="AN32" s="19" t="str">
        <f>G32</f>
        <v>ベアーズ</v>
      </c>
      <c r="AO32" s="19" t="str">
        <f>IF(G33="",G32,G33)</f>
        <v>ベアーズ</v>
      </c>
    </row>
    <row r="33" spans="1:33" s="21" customFormat="1" ht="15" customHeight="1">
      <c r="A33" s="342"/>
      <c r="B33" s="308" t="s">
        <v>173</v>
      </c>
      <c r="C33" s="308"/>
      <c r="D33" s="308"/>
      <c r="E33" s="472"/>
      <c r="F33" s="472"/>
      <c r="G33" s="472"/>
      <c r="H33" s="472"/>
      <c r="I33" s="472"/>
      <c r="J33" s="476"/>
      <c r="K33" s="335">
        <f>IF(X29="","",X29)</f>
        <v>0</v>
      </c>
      <c r="L33" s="336"/>
      <c r="M33" s="6" t="s">
        <v>8</v>
      </c>
      <c r="N33" s="336">
        <f>IF(U29="","",U29)</f>
        <v>2</v>
      </c>
      <c r="O33" s="340"/>
      <c r="P33" s="339">
        <f>IF(X31="","",X31)</f>
        <v>2</v>
      </c>
      <c r="Q33" s="336"/>
      <c r="R33" s="6" t="s">
        <v>8</v>
      </c>
      <c r="S33" s="336">
        <f>IF(U31="","",U31)</f>
        <v>1</v>
      </c>
      <c r="T33" s="340"/>
      <c r="U33" s="350"/>
      <c r="V33" s="351"/>
      <c r="W33" s="351"/>
      <c r="X33" s="351"/>
      <c r="Y33" s="352"/>
      <c r="Z33" s="342"/>
      <c r="AA33" s="435"/>
      <c r="AB33" s="542"/>
      <c r="AC33" s="543"/>
    </row>
    <row r="34" spans="1:33" s="21" customFormat="1" ht="21" customHeight="1">
      <c r="A34" s="17"/>
      <c r="B34" s="17"/>
      <c r="C34" s="17"/>
      <c r="D34" s="401" t="s">
        <v>916</v>
      </c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17"/>
      <c r="AG34" s="17"/>
    </row>
    <row r="35" spans="1:33" s="21" customFormat="1" ht="15" customHeight="1">
      <c r="A35" s="17"/>
      <c r="B35" s="17"/>
      <c r="C35" s="1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7"/>
      <c r="AG35" s="17"/>
    </row>
    <row r="36" spans="1:33" s="21" customFormat="1" ht="17.25" customHeight="1">
      <c r="B36" s="2" t="s">
        <v>9</v>
      </c>
      <c r="C36" s="321" t="s">
        <v>1</v>
      </c>
      <c r="D36" s="321"/>
      <c r="E36" s="321"/>
      <c r="F36" s="321"/>
      <c r="G36" s="321"/>
      <c r="H36" s="2" t="s">
        <v>10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1:33" s="21" customFormat="1" ht="15" customHeight="1">
      <c r="A37" s="17"/>
      <c r="B37" s="9"/>
      <c r="C37" s="9"/>
      <c r="D37" s="9"/>
      <c r="E37" s="75"/>
      <c r="F37" s="75"/>
      <c r="G37" s="75"/>
      <c r="H37" s="75"/>
      <c r="I37" s="75"/>
      <c r="J37" s="75"/>
      <c r="K37" s="16"/>
      <c r="L37" s="16"/>
      <c r="M37" s="2"/>
      <c r="N37" s="16"/>
      <c r="O37" s="16"/>
      <c r="P37" s="16"/>
      <c r="Q37" s="16"/>
      <c r="R37" s="2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</row>
    <row r="38" spans="1:33" s="21" customFormat="1" ht="15" customHeight="1">
      <c r="A38" s="358" t="s">
        <v>53</v>
      </c>
      <c r="B38" s="358"/>
      <c r="C38" s="358"/>
      <c r="D38" s="358"/>
      <c r="E38" s="358"/>
      <c r="F38" s="358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21" customFormat="1" ht="15" customHeight="1">
      <c r="A39" s="359" t="s">
        <v>45</v>
      </c>
      <c r="B39" s="359"/>
      <c r="C39" s="359"/>
      <c r="D39" s="359"/>
      <c r="E39" s="359"/>
      <c r="F39" s="359"/>
      <c r="G39" s="2" t="s">
        <v>7</v>
      </c>
      <c r="H39" s="17">
        <v>2</v>
      </c>
      <c r="I39" s="17" t="s">
        <v>27</v>
      </c>
      <c r="J39" s="17">
        <v>3</v>
      </c>
      <c r="K39" s="358" t="s">
        <v>50</v>
      </c>
      <c r="L39" s="359"/>
      <c r="M39" s="17"/>
      <c r="N39" s="2" t="s">
        <v>16</v>
      </c>
      <c r="O39" s="17">
        <v>1</v>
      </c>
      <c r="P39" s="17" t="s">
        <v>27</v>
      </c>
      <c r="Q39" s="17">
        <v>3</v>
      </c>
      <c r="R39" s="358" t="s">
        <v>51</v>
      </c>
      <c r="S39" s="359"/>
      <c r="T39" s="17"/>
      <c r="U39" s="2" t="s">
        <v>28</v>
      </c>
      <c r="V39" s="17">
        <v>1</v>
      </c>
      <c r="W39" s="17" t="s">
        <v>27</v>
      </c>
      <c r="X39" s="17">
        <v>2</v>
      </c>
      <c r="Y39" s="358" t="s">
        <v>52</v>
      </c>
      <c r="Z39" s="359"/>
      <c r="AA39" s="17"/>
      <c r="AB39" s="17"/>
      <c r="AC39" s="17"/>
      <c r="AD39" s="17"/>
      <c r="AE39" s="17"/>
      <c r="AF39" s="17"/>
      <c r="AG39" s="17"/>
    </row>
    <row r="40" spans="1:33" s="21" customFormat="1" ht="15" customHeight="1">
      <c r="A40" s="359" t="s">
        <v>46</v>
      </c>
      <c r="B40" s="359"/>
      <c r="C40" s="359"/>
      <c r="D40" s="359"/>
      <c r="E40" s="359"/>
      <c r="F40" s="359"/>
      <c r="G40" s="2" t="s">
        <v>7</v>
      </c>
      <c r="H40" s="17">
        <v>1</v>
      </c>
      <c r="I40" s="17" t="s">
        <v>27</v>
      </c>
      <c r="J40" s="17">
        <v>4</v>
      </c>
      <c r="K40" s="358" t="s">
        <v>51</v>
      </c>
      <c r="L40" s="359"/>
      <c r="M40" s="17"/>
      <c r="N40" s="2" t="s">
        <v>16</v>
      </c>
      <c r="O40" s="17">
        <v>2</v>
      </c>
      <c r="P40" s="17" t="s">
        <v>27</v>
      </c>
      <c r="Q40" s="17">
        <v>3</v>
      </c>
      <c r="R40" s="358" t="s">
        <v>50</v>
      </c>
      <c r="S40" s="359"/>
      <c r="T40" s="17"/>
      <c r="U40" s="2" t="s">
        <v>28</v>
      </c>
      <c r="V40" s="17">
        <v>1</v>
      </c>
      <c r="W40" s="17" t="s">
        <v>27</v>
      </c>
      <c r="X40" s="17">
        <v>3</v>
      </c>
      <c r="Y40" s="358" t="s">
        <v>54</v>
      </c>
      <c r="Z40" s="359"/>
      <c r="AA40" s="17"/>
      <c r="AB40" s="2" t="s">
        <v>31</v>
      </c>
      <c r="AC40" s="17">
        <v>2</v>
      </c>
      <c r="AD40" s="17" t="s">
        <v>27</v>
      </c>
      <c r="AE40" s="17">
        <v>4</v>
      </c>
      <c r="AF40" s="358" t="s">
        <v>52</v>
      </c>
      <c r="AG40" s="359"/>
    </row>
    <row r="41" spans="1:33" s="21" customFormat="1" ht="15" customHeight="1">
      <c r="A41" s="17"/>
      <c r="B41" s="17"/>
      <c r="C41" s="17"/>
      <c r="D41" s="17"/>
      <c r="E41" s="17"/>
      <c r="F41" s="17"/>
      <c r="G41" s="2" t="s">
        <v>38</v>
      </c>
      <c r="H41" s="17">
        <v>1</v>
      </c>
      <c r="I41" s="17" t="s">
        <v>27</v>
      </c>
      <c r="J41" s="17">
        <v>2</v>
      </c>
      <c r="K41" s="358" t="s">
        <v>54</v>
      </c>
      <c r="L41" s="359"/>
      <c r="M41" s="17"/>
      <c r="N41" s="2" t="s">
        <v>39</v>
      </c>
      <c r="O41" s="17">
        <v>3</v>
      </c>
      <c r="P41" s="17" t="s">
        <v>27</v>
      </c>
      <c r="Q41" s="17">
        <v>4</v>
      </c>
      <c r="R41" s="358" t="s">
        <v>50</v>
      </c>
      <c r="S41" s="35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s="21" customFormat="1" ht="15" customHeight="1">
      <c r="A42" s="17"/>
      <c r="B42" s="17"/>
      <c r="C42" s="17"/>
      <c r="D42" s="17"/>
      <c r="E42" s="17"/>
      <c r="F42" s="17"/>
      <c r="G42" s="2"/>
      <c r="H42" s="17"/>
      <c r="I42" s="17"/>
      <c r="J42" s="17"/>
      <c r="K42" s="2"/>
      <c r="L42" s="17"/>
      <c r="M42" s="17"/>
      <c r="N42" s="2"/>
      <c r="O42" s="17"/>
      <c r="P42" s="17"/>
      <c r="Q42" s="17"/>
      <c r="R42" s="2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s="21" customFormat="1" ht="15" customHeight="1">
      <c r="A43" s="2" t="s">
        <v>9</v>
      </c>
      <c r="B43" s="321" t="s">
        <v>74</v>
      </c>
      <c r="C43" s="354"/>
      <c r="D43" s="354"/>
      <c r="E43" s="354"/>
      <c r="F43" s="354"/>
      <c r="G43" s="354"/>
      <c r="H43" s="354"/>
      <c r="I43" s="2" t="s">
        <v>10</v>
      </c>
      <c r="J43" s="16"/>
      <c r="K43" s="17"/>
      <c r="L43" s="17"/>
      <c r="M43" s="17"/>
      <c r="N43" s="17"/>
      <c r="O43" s="17"/>
      <c r="P43" s="19"/>
      <c r="Q43" s="17"/>
      <c r="R43" s="17"/>
      <c r="S43" s="17"/>
      <c r="T43" s="17"/>
      <c r="U43" s="17"/>
    </row>
    <row r="44" spans="1:33" s="21" customFormat="1" ht="15" customHeight="1"/>
    <row r="45" spans="1:33" s="21" customFormat="1" ht="15" customHeight="1" thickBot="1">
      <c r="A45" s="306" t="s">
        <v>3</v>
      </c>
      <c r="B45" s="307">
        <v>1</v>
      </c>
      <c r="C45" s="469" t="str">
        <f>IF(ISERROR(VLOOKUP(A45&amp;B45,$AJ:$AO,2,FALSE))=TRUE,"",VLOOKUP(A45&amp;B45,$AJ:$AO,2,FALSE))</f>
        <v>四宮</v>
      </c>
      <c r="D45" s="470"/>
      <c r="E45" s="470"/>
      <c r="F45" s="471" t="str">
        <f>IF(ISERROR(VLOOKUP(A45&amp;B45,$AJ:$AO,4,FALSE))=TRUE,"(　)",VLOOKUP(A45&amp;B45,$AJ:$AO,4,FALSE))</f>
        <v>(徳)</v>
      </c>
      <c r="G45" s="471"/>
      <c r="H45" s="471" t="str">
        <f>IF(ISERROR(VLOOKUP(A45&amp;B45,$AJ:$AO,5,FALSE))=TRUE,"",VLOOKUP(A45&amp;B45,$AJ:$AO,5,FALSE))</f>
        <v>名西クラブ</v>
      </c>
      <c r="I45" s="471"/>
      <c r="J45" s="471"/>
      <c r="K45" s="473"/>
      <c r="L45" s="224"/>
      <c r="M45" s="215"/>
      <c r="N45" s="90"/>
      <c r="P45" s="90"/>
      <c r="Q45" s="90"/>
      <c r="S45" s="94"/>
      <c r="T45" s="94"/>
      <c r="U45" s="94"/>
      <c r="V45" s="469" t="str">
        <f>IF(ISERROR(VLOOKUP(AE45&amp;AF45,$AJ:$AO,2,FALSE))=TRUE,"",VLOOKUP(AE45&amp;AF45,$AJ:$AO,2,FALSE))</f>
        <v>下村</v>
      </c>
      <c r="W45" s="470"/>
      <c r="X45" s="470"/>
      <c r="Y45" s="471" t="str">
        <f>IF(ISERROR(VLOOKUP(AE45&amp;AF45,$AJ:$AO,4,FALSE))=TRUE,"(　)",VLOOKUP(AE45&amp;AF45,$AJ:$AO,4,FALSE))</f>
        <v>(高)</v>
      </c>
      <c r="Z45" s="471"/>
      <c r="AA45" s="471" t="str">
        <f>IF(ISERROR(VLOOKUP(AE45&amp;AF45,$AJ:$AO,5,FALSE))=TRUE,"",VLOOKUP(AE45&amp;AF45,$AJ:$AO,5,FALSE))</f>
        <v>ＴＥＡＭ２５</v>
      </c>
      <c r="AB45" s="471"/>
      <c r="AC45" s="471"/>
      <c r="AD45" s="473"/>
      <c r="AE45" s="306" t="s">
        <v>5</v>
      </c>
      <c r="AF45" s="307">
        <v>1</v>
      </c>
    </row>
    <row r="46" spans="1:33" s="21" customFormat="1" ht="15" customHeight="1" thickTop="1" thickBot="1">
      <c r="A46" s="307"/>
      <c r="B46" s="307"/>
      <c r="C46" s="474" t="str">
        <f>IF(ISERROR(VLOOKUP(A45&amp;B45,$AJ:$AO,3,FALSE))=TRUE,"",VLOOKUP(A45&amp;B45,$AJ:$AO,3,FALSE))</f>
        <v>天野</v>
      </c>
      <c r="D46" s="475"/>
      <c r="E46" s="475"/>
      <c r="F46" s="472"/>
      <c r="G46" s="472"/>
      <c r="H46" s="472" t="str">
        <f>IF(ISERROR(VLOOKUP(A45&amp;B45,$AJ:$AO,6,FALSE))=TRUE,"",VLOOKUP(A45&amp;B45,$AJ:$AO,6,FALSE))</f>
        <v>城西ラージ</v>
      </c>
      <c r="I46" s="472"/>
      <c r="J46" s="472"/>
      <c r="K46" s="476"/>
      <c r="L46" s="208"/>
      <c r="M46" s="257"/>
      <c r="N46" s="94"/>
      <c r="P46" s="94"/>
      <c r="Q46" s="94"/>
      <c r="S46" s="94"/>
      <c r="T46" s="223"/>
      <c r="U46" s="280"/>
      <c r="V46" s="474" t="str">
        <f>IF(ISERROR(VLOOKUP(AE45&amp;AF45,$AJ:$AO,3,FALSE))=TRUE,"",VLOOKUP(AE45&amp;AF45,$AJ:$AO,3,FALSE))</f>
        <v>小笠原</v>
      </c>
      <c r="W46" s="475"/>
      <c r="X46" s="475"/>
      <c r="Y46" s="472"/>
      <c r="Z46" s="472"/>
      <c r="AA46" s="472" t="str">
        <f>IF(ISERROR(VLOOKUP(AE45&amp;AF45,$AJ:$AO,6,FALSE))=TRUE,"",VLOOKUP(AE45&amp;AF45,$AJ:$AO,6,FALSE))</f>
        <v>ＴＥＡＭ２５</v>
      </c>
      <c r="AB46" s="472"/>
      <c r="AC46" s="472"/>
      <c r="AD46" s="476"/>
      <c r="AE46" s="307"/>
      <c r="AF46" s="307"/>
    </row>
    <row r="47" spans="1:33" s="21" customFormat="1" ht="15" customHeight="1" thickTop="1" thickBot="1">
      <c r="A47" s="306" t="s">
        <v>5</v>
      </c>
      <c r="B47" s="307">
        <v>2</v>
      </c>
      <c r="C47" s="469" t="str">
        <f>IF(ISERROR(VLOOKUP(A47&amp;B47,$AJ:$AO,2,FALSE))=TRUE,"",VLOOKUP(A47&amp;B47,$AJ:$AO,2,FALSE))</f>
        <v>坂東</v>
      </c>
      <c r="D47" s="470"/>
      <c r="E47" s="470"/>
      <c r="F47" s="471" t="str">
        <f>IF(ISERROR(VLOOKUP(A47&amp;B47,$AJ:$AO,4,FALSE))=TRUE,"(　)",VLOOKUP(A47&amp;B47,$AJ:$AO,4,FALSE))</f>
        <v>(徳)</v>
      </c>
      <c r="G47" s="471"/>
      <c r="H47" s="471" t="str">
        <f>IF(ISERROR(VLOOKUP(A47&amp;B47,$AJ:$AO,5,FALSE))=TRUE,"",VLOOKUP(A47&amp;B47,$AJ:$AO,5,FALSE))</f>
        <v>ベアーズ</v>
      </c>
      <c r="I47" s="471"/>
      <c r="J47" s="471"/>
      <c r="K47" s="473"/>
      <c r="L47" s="156"/>
      <c r="M47" s="234"/>
      <c r="N47" s="94"/>
      <c r="O47" s="238"/>
      <c r="P47" s="232"/>
      <c r="Q47" s="97"/>
      <c r="S47" s="92"/>
      <c r="T47" s="267"/>
      <c r="U47" s="160"/>
      <c r="V47" s="469" t="str">
        <f>IF(ISERROR(VLOOKUP(AE47&amp;AF47,$AJ:$AO,2,FALSE))=TRUE,"",VLOOKUP(AE47&amp;AF47,$AJ:$AO,2,FALSE))</f>
        <v>高橋</v>
      </c>
      <c r="W47" s="470"/>
      <c r="X47" s="470"/>
      <c r="Y47" s="471" t="str">
        <f>IF(ISERROR(VLOOKUP(AE47&amp;AF47,$AJ:$AO,4,FALSE))=TRUE,"(　)",VLOOKUP(AE47&amp;AF47,$AJ:$AO,4,FALSE))</f>
        <v>(愛)</v>
      </c>
      <c r="Z47" s="471"/>
      <c r="AA47" s="471" t="str">
        <f>IF(ISERROR(VLOOKUP(AE47&amp;AF47,$AJ:$AO,5,FALSE))=TRUE,"",VLOOKUP(AE47&amp;AF47,$AJ:$AO,5,FALSE))</f>
        <v>さつき会</v>
      </c>
      <c r="AB47" s="471"/>
      <c r="AC47" s="471"/>
      <c r="AD47" s="473"/>
      <c r="AE47" s="306" t="s">
        <v>3</v>
      </c>
      <c r="AF47" s="307">
        <v>2</v>
      </c>
    </row>
    <row r="48" spans="1:33" s="21" customFormat="1" ht="15" customHeight="1" thickTop="1" thickBot="1">
      <c r="A48" s="307"/>
      <c r="B48" s="307"/>
      <c r="C48" s="474" t="str">
        <f>IF(ISERROR(VLOOKUP(A47&amp;B47,$AJ:$AO,3,FALSE))=TRUE,"",VLOOKUP(A47&amp;B47,$AJ:$AO,3,FALSE))</f>
        <v>笹山</v>
      </c>
      <c r="D48" s="475"/>
      <c r="E48" s="475"/>
      <c r="F48" s="472"/>
      <c r="G48" s="472"/>
      <c r="H48" s="472" t="str">
        <f>IF(ISERROR(VLOOKUP(A47&amp;B47,$AJ:$AO,6,FALSE))=TRUE,"",VLOOKUP(A47&amp;B47,$AJ:$AO,6,FALSE))</f>
        <v>ベアーズ</v>
      </c>
      <c r="I48" s="472"/>
      <c r="J48" s="472"/>
      <c r="K48" s="476"/>
      <c r="L48" s="159"/>
      <c r="M48" s="259"/>
      <c r="N48" s="225"/>
      <c r="O48" s="208"/>
      <c r="P48" s="208"/>
      <c r="Q48" s="209"/>
      <c r="R48" s="209"/>
      <c r="S48" s="216"/>
      <c r="T48" s="208"/>
      <c r="U48" s="156"/>
      <c r="V48" s="474" t="str">
        <f>IF(ISERROR(VLOOKUP(AE47&amp;AF47,$AJ:$AO,3,FALSE))=TRUE,"",VLOOKUP(AE47&amp;AF47,$AJ:$AO,3,FALSE))</f>
        <v>宮崎</v>
      </c>
      <c r="W48" s="475"/>
      <c r="X48" s="475"/>
      <c r="Y48" s="472"/>
      <c r="Z48" s="472"/>
      <c r="AA48" s="472" t="str">
        <f>IF(ISERROR(VLOOKUP(AE47&amp;AF47,$AJ:$AO,6,FALSE))=TRUE,"",VLOOKUP(AE47&amp;AF47,$AJ:$AO,6,FALSE))</f>
        <v>さつき会</v>
      </c>
      <c r="AB48" s="472"/>
      <c r="AC48" s="472"/>
      <c r="AD48" s="476"/>
      <c r="AE48" s="307"/>
      <c r="AF48" s="307"/>
    </row>
    <row r="49" spans="1:32" s="21" customFormat="1" ht="15" customHeight="1" thickTop="1" thickBot="1">
      <c r="A49" s="306" t="s">
        <v>4</v>
      </c>
      <c r="B49" s="307">
        <v>2</v>
      </c>
      <c r="C49" s="469" t="str">
        <f>IF(ISERROR(VLOOKUP(A49&amp;B49,$AJ:$AO,2,FALSE))=TRUE,"",VLOOKUP(A49&amp;B49,$AJ:$AO,2,FALSE))</f>
        <v>日浅</v>
      </c>
      <c r="D49" s="470"/>
      <c r="E49" s="470"/>
      <c r="F49" s="471" t="str">
        <f>IF(ISERROR(VLOOKUP(A49&amp;B49,$AJ:$AO,4,FALSE))=TRUE,"(　)",VLOOKUP(A49&amp;B49,$AJ:$AO,4,FALSE))</f>
        <v>(愛)</v>
      </c>
      <c r="G49" s="471"/>
      <c r="H49" s="471" t="str">
        <f>IF(ISERROR(VLOOKUP(A49&amp;B49,$AJ:$AO,5,FALSE))=TRUE,"",VLOOKUP(A49&amp;B49,$AJ:$AO,5,FALSE))</f>
        <v>石井体協</v>
      </c>
      <c r="I49" s="471"/>
      <c r="J49" s="471"/>
      <c r="K49" s="473"/>
      <c r="L49" s="208"/>
      <c r="M49" s="246"/>
      <c r="N49" s="94"/>
      <c r="P49" s="94"/>
      <c r="Q49" s="94"/>
      <c r="S49" s="221"/>
      <c r="T49" s="227"/>
      <c r="U49" s="229"/>
      <c r="V49" s="469" t="str">
        <f>IF(ISERROR(VLOOKUP(AE49&amp;AF49,$AJ:$AO,2,FALSE))=TRUE,"",VLOOKUP(AE49&amp;AF49,$AJ:$AO,2,FALSE))</f>
        <v>杉村</v>
      </c>
      <c r="W49" s="470"/>
      <c r="X49" s="470"/>
      <c r="Y49" s="471" t="str">
        <f>IF(ISERROR(VLOOKUP(AE49&amp;AF49,$AJ:$AO,4,FALSE))=TRUE,"(　)",VLOOKUP(AE49&amp;AF49,$AJ:$AO,4,FALSE))</f>
        <v>(徳)</v>
      </c>
      <c r="Z49" s="471"/>
      <c r="AA49" s="471" t="str">
        <f>IF(ISERROR(VLOOKUP(AE49&amp;AF49,$AJ:$AO,5,FALSE))=TRUE,"",VLOOKUP(AE49&amp;AF49,$AJ:$AO,5,FALSE))</f>
        <v>チームHIURA</v>
      </c>
      <c r="AB49" s="471"/>
      <c r="AC49" s="471"/>
      <c r="AD49" s="473"/>
      <c r="AE49" s="306" t="s">
        <v>4</v>
      </c>
      <c r="AF49" s="307">
        <v>1</v>
      </c>
    </row>
    <row r="50" spans="1:32" s="21" customFormat="1" ht="15" customHeight="1" thickTop="1">
      <c r="A50" s="307"/>
      <c r="B50" s="307"/>
      <c r="C50" s="474" t="str">
        <f>IF(ISERROR(VLOOKUP(A49&amp;B49,$AJ:$AO,3,FALSE))=TRUE,"",VLOOKUP(A49&amp;B49,$AJ:$AO,3,FALSE))</f>
        <v>中村</v>
      </c>
      <c r="D50" s="475"/>
      <c r="E50" s="475"/>
      <c r="F50" s="472"/>
      <c r="G50" s="472"/>
      <c r="H50" s="472" t="str">
        <f>IF(ISERROR(VLOOKUP(A49&amp;B49,$AJ:$AO,6,FALSE))=TRUE,"",VLOOKUP(A49&amp;B49,$AJ:$AO,6,FALSE))</f>
        <v>フォーネット</v>
      </c>
      <c r="I50" s="472"/>
      <c r="J50" s="472"/>
      <c r="K50" s="476"/>
      <c r="L50" s="225"/>
      <c r="M50" s="94"/>
      <c r="N50" s="94"/>
      <c r="P50" s="94"/>
      <c r="Q50" s="90"/>
      <c r="S50" s="90"/>
      <c r="T50" s="90"/>
      <c r="U50" s="90"/>
      <c r="V50" s="474" t="str">
        <f>IF(ISERROR(VLOOKUP(AE49&amp;AF49,$AJ:$AO,3,FALSE))=TRUE,"",VLOOKUP(AE49&amp;AF49,$AJ:$AO,3,FALSE))</f>
        <v>林</v>
      </c>
      <c r="W50" s="475"/>
      <c r="X50" s="475"/>
      <c r="Y50" s="472"/>
      <c r="Z50" s="472"/>
      <c r="AA50" s="472" t="str">
        <f>IF(ISERROR(VLOOKUP(AE49&amp;AF49,$AJ:$AO,6,FALSE))=TRUE,"",VLOOKUP(AE49&amp;AF49,$AJ:$AO,6,FALSE))</f>
        <v>チームHIURA</v>
      </c>
      <c r="AB50" s="472"/>
      <c r="AC50" s="472"/>
      <c r="AD50" s="476"/>
      <c r="AE50" s="307"/>
      <c r="AF50" s="307"/>
    </row>
    <row r="51" spans="1:32" s="21" customFormat="1" ht="15" customHeight="1">
      <c r="L51" s="90"/>
      <c r="M51" s="90"/>
      <c r="N51" s="90"/>
      <c r="P51" s="90"/>
      <c r="Q51" s="90"/>
      <c r="S51" s="90"/>
      <c r="T51" s="90"/>
      <c r="U51" s="90"/>
    </row>
    <row r="52" spans="1:32" s="21" customFormat="1" ht="15" customHeight="1">
      <c r="A52" s="2" t="s">
        <v>9</v>
      </c>
      <c r="B52" s="321" t="s">
        <v>75</v>
      </c>
      <c r="C52" s="354"/>
      <c r="D52" s="354"/>
      <c r="E52" s="354"/>
      <c r="F52" s="354"/>
      <c r="G52" s="354"/>
      <c r="H52" s="354"/>
      <c r="I52" s="2" t="s">
        <v>10</v>
      </c>
      <c r="J52" s="16"/>
      <c r="K52" s="17"/>
      <c r="L52" s="156"/>
      <c r="M52" s="156"/>
      <c r="N52" s="156"/>
      <c r="P52" s="94"/>
      <c r="Q52" s="156"/>
      <c r="S52" s="156"/>
      <c r="T52" s="156"/>
      <c r="U52" s="156"/>
    </row>
    <row r="53" spans="1:32" s="21" customFormat="1" ht="15" customHeight="1">
      <c r="L53" s="90"/>
      <c r="M53" s="90"/>
      <c r="N53" s="90"/>
      <c r="P53" s="90"/>
      <c r="Q53" s="90"/>
      <c r="S53" s="90"/>
      <c r="T53" s="90"/>
      <c r="U53" s="90"/>
    </row>
    <row r="54" spans="1:32" s="21" customFormat="1" ht="15" customHeight="1" thickBot="1">
      <c r="A54" s="306" t="s">
        <v>3</v>
      </c>
      <c r="B54" s="307">
        <v>3</v>
      </c>
      <c r="C54" s="469" t="str">
        <f>IF(ISERROR(VLOOKUP(A54&amp;B54,$AJ:$AO,2,FALSE))=TRUE,"",VLOOKUP(A54&amp;B54,$AJ:$AO,2,FALSE))</f>
        <v>清水</v>
      </c>
      <c r="D54" s="470"/>
      <c r="E54" s="470"/>
      <c r="F54" s="471" t="str">
        <f>IF(ISERROR(VLOOKUP(A54&amp;B54,$AJ:$AO,4,FALSE))=TRUE,"(　)",VLOOKUP(A54&amp;B54,$AJ:$AO,4,FALSE))</f>
        <v>(徳)</v>
      </c>
      <c r="G54" s="471"/>
      <c r="H54" s="471" t="str">
        <f>IF(ISERROR(VLOOKUP(A54&amp;B54,$AJ:$AO,5,FALSE))=TRUE,"",VLOOKUP(A54&amp;B54,$AJ:$AO,5,FALSE))</f>
        <v>渭水クラブ</v>
      </c>
      <c r="I54" s="471"/>
      <c r="J54" s="471"/>
      <c r="K54" s="473"/>
      <c r="L54" s="224"/>
      <c r="M54" s="215"/>
      <c r="N54" s="90"/>
      <c r="P54" s="90"/>
      <c r="Q54" s="90"/>
      <c r="S54" s="94"/>
      <c r="T54" s="90"/>
      <c r="U54" s="90"/>
    </row>
    <row r="55" spans="1:32" s="21" customFormat="1" ht="15" customHeight="1" thickTop="1">
      <c r="A55" s="307"/>
      <c r="B55" s="307"/>
      <c r="C55" s="474" t="str">
        <f>IF(ISERROR(VLOOKUP(A54&amp;B54,$AJ:$AO,3,FALSE))=TRUE,"",VLOOKUP(A54&amp;B54,$AJ:$AO,3,FALSE))</f>
        <v>山口</v>
      </c>
      <c r="D55" s="475"/>
      <c r="E55" s="475"/>
      <c r="F55" s="472"/>
      <c r="G55" s="472"/>
      <c r="H55" s="472" t="str">
        <f>IF(ISERROR(VLOOKUP(A54&amp;B54,$AJ:$AO,6,FALSE))=TRUE,"",VLOOKUP(A54&amp;B54,$AJ:$AO,6,FALSE))</f>
        <v>渭水クラブ</v>
      </c>
      <c r="I55" s="472"/>
      <c r="J55" s="472"/>
      <c r="K55" s="476"/>
      <c r="L55" s="208"/>
      <c r="M55" s="257"/>
      <c r="N55" s="94"/>
      <c r="P55" s="94"/>
      <c r="Q55" s="94"/>
      <c r="S55" s="94"/>
      <c r="T55" s="94"/>
      <c r="U55" s="94"/>
      <c r="V55" s="469" t="str">
        <f>IF(ISERROR(VLOOKUP(AE55&amp;AF55,$AJ:$AO,2,FALSE))=TRUE,"",VLOOKUP(AE55&amp;AF55,$AJ:$AO,2,FALSE))</f>
        <v>藤井</v>
      </c>
      <c r="W55" s="470"/>
      <c r="X55" s="470"/>
      <c r="Y55" s="471" t="str">
        <f>IF(ISERROR(VLOOKUP(AE55&amp;AF55,$AJ:$AO,4,FALSE))=TRUE,"(　)",VLOOKUP(AE55&amp;AF55,$AJ:$AO,4,FALSE))</f>
        <v>(香)</v>
      </c>
      <c r="Z55" s="471"/>
      <c r="AA55" s="471" t="str">
        <f>IF(ISERROR(VLOOKUP(AE55&amp;AF55,$AJ:$AO,5,FALSE))=TRUE,"",VLOOKUP(AE55&amp;AF55,$AJ:$AO,5,FALSE))</f>
        <v>丸亀ＳＣ</v>
      </c>
      <c r="AB55" s="471"/>
      <c r="AC55" s="471"/>
      <c r="AD55" s="473"/>
      <c r="AE55" s="306" t="s">
        <v>3</v>
      </c>
      <c r="AF55" s="307">
        <v>4</v>
      </c>
    </row>
    <row r="56" spans="1:32" s="21" customFormat="1" ht="15" customHeight="1" thickBot="1">
      <c r="A56" s="306" t="s">
        <v>4</v>
      </c>
      <c r="B56" s="307">
        <v>4</v>
      </c>
      <c r="C56" s="469" t="str">
        <f>IF(ISERROR(VLOOKUP(A56&amp;B56,$AJ:$AO,2,FALSE))=TRUE,"",VLOOKUP(A56&amp;B56,$AJ:$AO,2,FALSE))</f>
        <v>三木</v>
      </c>
      <c r="D56" s="470"/>
      <c r="E56" s="470"/>
      <c r="F56" s="471" t="str">
        <f>IF(ISERROR(VLOOKUP(A56&amp;B56,$AJ:$AO,4,FALSE))=TRUE,"(　)",VLOOKUP(A56&amp;B56,$AJ:$AO,4,FALSE))</f>
        <v>(徳)</v>
      </c>
      <c r="G56" s="471"/>
      <c r="H56" s="471" t="str">
        <f>IF(ISERROR(VLOOKUP(A56&amp;B56,$AJ:$AO,5,FALSE))=TRUE,"",VLOOKUP(A56&amp;B56,$AJ:$AO,5,FALSE))</f>
        <v>名西クラブ</v>
      </c>
      <c r="I56" s="471"/>
      <c r="J56" s="471"/>
      <c r="K56" s="473"/>
      <c r="L56" s="156"/>
      <c r="M56" s="234"/>
      <c r="N56" s="94"/>
      <c r="P56" s="230"/>
      <c r="Q56" s="219"/>
      <c r="R56" s="238"/>
      <c r="S56" s="92"/>
      <c r="T56" s="157"/>
      <c r="U56" s="158"/>
      <c r="V56" s="474" t="str">
        <f>IF(ISERROR(VLOOKUP(AE55&amp;AF55,$AJ:$AO,3,FALSE))=TRUE,"",VLOOKUP(AE55&amp;AF55,$AJ:$AO,3,FALSE))</f>
        <v>米本</v>
      </c>
      <c r="W56" s="475"/>
      <c r="X56" s="475"/>
      <c r="Y56" s="472"/>
      <c r="Z56" s="472"/>
      <c r="AA56" s="472" t="str">
        <f>IF(ISERROR(VLOOKUP(AE55&amp;AF55,$AJ:$AO,6,FALSE))=TRUE,"",VLOOKUP(AE55&amp;AF55,$AJ:$AO,6,FALSE))</f>
        <v>丸亀ＳＣ</v>
      </c>
      <c r="AB56" s="472"/>
      <c r="AC56" s="472"/>
      <c r="AD56" s="476"/>
      <c r="AE56" s="307"/>
      <c r="AF56" s="307"/>
    </row>
    <row r="57" spans="1:32" s="21" customFormat="1" ht="15" customHeight="1" thickTop="1" thickBot="1">
      <c r="A57" s="307"/>
      <c r="B57" s="307"/>
      <c r="C57" s="474" t="str">
        <f>IF(ISERROR(VLOOKUP(A56&amp;B56,$AJ:$AO,3,FALSE))=TRUE,"",VLOOKUP(A56&amp;B56,$AJ:$AO,3,FALSE))</f>
        <v>佐々木</v>
      </c>
      <c r="D57" s="475"/>
      <c r="E57" s="475"/>
      <c r="F57" s="472"/>
      <c r="G57" s="472"/>
      <c r="H57" s="472" t="str">
        <f>IF(ISERROR(VLOOKUP(A56&amp;B56,$AJ:$AO,6,FALSE))=TRUE,"",VLOOKUP(A56&amp;B56,$AJ:$AO,6,FALSE))</f>
        <v>名西クラブ</v>
      </c>
      <c r="I57" s="472"/>
      <c r="J57" s="472"/>
      <c r="K57" s="476"/>
      <c r="L57" s="159"/>
      <c r="M57" s="259"/>
      <c r="N57" s="225"/>
      <c r="O57" s="209"/>
      <c r="P57" s="209"/>
      <c r="Q57" s="208"/>
      <c r="R57" s="208"/>
      <c r="S57" s="226"/>
      <c r="T57" s="260"/>
      <c r="U57" s="229"/>
      <c r="V57" s="469" t="str">
        <f>IF(ISERROR(VLOOKUP(AE57&amp;AF57,$AJ:$AO,2,FALSE))=TRUE,"",VLOOKUP(AE57&amp;AF57,$AJ:$AO,2,FALSE))</f>
        <v>中山</v>
      </c>
      <c r="W57" s="470"/>
      <c r="X57" s="470"/>
      <c r="Y57" s="471" t="str">
        <f>IF(ISERROR(VLOOKUP(AE57&amp;AF57,$AJ:$AO,4,FALSE))=TRUE,"(　)",VLOOKUP(AE57&amp;AF57,$AJ:$AO,4,FALSE))</f>
        <v>(高)</v>
      </c>
      <c r="Z57" s="471"/>
      <c r="AA57" s="471" t="str">
        <f>IF(ISERROR(VLOOKUP(AE57&amp;AF57,$AJ:$AO,5,FALSE))=TRUE,"",VLOOKUP(AE57&amp;AF57,$AJ:$AO,5,FALSE))</f>
        <v>暖流会</v>
      </c>
      <c r="AB57" s="471"/>
      <c r="AC57" s="471"/>
      <c r="AD57" s="473"/>
      <c r="AE57" s="306" t="s">
        <v>4</v>
      </c>
      <c r="AF57" s="307">
        <v>3</v>
      </c>
    </row>
    <row r="58" spans="1:32" s="21" customFormat="1" ht="15" customHeight="1" thickTop="1" thickBot="1">
      <c r="A58" s="306" t="s">
        <v>5</v>
      </c>
      <c r="B58" s="307">
        <v>3</v>
      </c>
      <c r="C58" s="469" t="str">
        <f>IF(ISERROR(VLOOKUP(A58&amp;B58,$AJ:$AO,2,FALSE))=TRUE,"",VLOOKUP(A58&amp;B58,$AJ:$AO,2,FALSE))</f>
        <v>山下</v>
      </c>
      <c r="D58" s="470"/>
      <c r="E58" s="470"/>
      <c r="F58" s="471" t="str">
        <f>IF(ISERROR(VLOOKUP(A58&amp;B58,$AJ:$AO,4,FALSE))=TRUE,"(　)",VLOOKUP(A58&amp;B58,$AJ:$AO,4,FALSE))</f>
        <v>(香)</v>
      </c>
      <c r="G58" s="471"/>
      <c r="H58" s="471" t="str">
        <f>IF(ISERROR(VLOOKUP(A58&amp;B58,$AJ:$AO,5,FALSE))=TRUE,"",VLOOKUP(A58&amp;B58,$AJ:$AO,5,FALSE))</f>
        <v>卓 窓 会</v>
      </c>
      <c r="I58" s="471"/>
      <c r="J58" s="471"/>
      <c r="K58" s="473"/>
      <c r="L58" s="245"/>
      <c r="M58" s="94"/>
      <c r="N58" s="94"/>
      <c r="P58" s="94"/>
      <c r="Q58" s="94"/>
      <c r="S58" s="94"/>
      <c r="T58" s="94"/>
      <c r="U58" s="94"/>
      <c r="V58" s="474" t="str">
        <f>IF(ISERROR(VLOOKUP(AE57&amp;AF57,$AJ:$AO,3,FALSE))=TRUE,"",VLOOKUP(AE57&amp;AF57,$AJ:$AO,3,FALSE))</f>
        <v>坂本</v>
      </c>
      <c r="W58" s="475"/>
      <c r="X58" s="475"/>
      <c r="Y58" s="472"/>
      <c r="Z58" s="472"/>
      <c r="AA58" s="472" t="str">
        <f>IF(ISERROR(VLOOKUP(AE57&amp;AF57,$AJ:$AO,6,FALSE))=TRUE,"",VLOOKUP(AE57&amp;AF57,$AJ:$AO,6,FALSE))</f>
        <v>GOLDSTAR</v>
      </c>
      <c r="AB58" s="472"/>
      <c r="AC58" s="472"/>
      <c r="AD58" s="476"/>
      <c r="AE58" s="307"/>
      <c r="AF58" s="307"/>
    </row>
    <row r="59" spans="1:32" s="21" customFormat="1" ht="15" customHeight="1" thickTop="1">
      <c r="A59" s="307"/>
      <c r="B59" s="307"/>
      <c r="C59" s="474" t="str">
        <f>IF(ISERROR(VLOOKUP(A58&amp;B58,$AJ:$AO,3,FALSE))=TRUE,"",VLOOKUP(A58&amp;B58,$AJ:$AO,3,FALSE))</f>
        <v>川西</v>
      </c>
      <c r="D59" s="475"/>
      <c r="E59" s="475"/>
      <c r="F59" s="472"/>
      <c r="G59" s="472"/>
      <c r="H59" s="472" t="str">
        <f>IF(ISERROR(VLOOKUP(A58&amp;B58,$AJ:$AO,6,FALSE))=TRUE,"",VLOOKUP(A58&amp;B58,$AJ:$AO,6,FALSE))</f>
        <v>卓 窓 会</v>
      </c>
      <c r="I59" s="472"/>
      <c r="J59" s="472"/>
      <c r="K59" s="476"/>
      <c r="L59" s="19"/>
      <c r="M59" s="19"/>
      <c r="N59" s="19"/>
      <c r="P59" s="19"/>
      <c r="T59" s="19"/>
      <c r="U59" s="19"/>
    </row>
    <row r="60" spans="1:32" s="21" customFormat="1" ht="15" customHeight="1"/>
    <row r="61" spans="1:32" s="21" customFormat="1" ht="15" customHeight="1"/>
    <row r="62" spans="1:32" s="21" customFormat="1" ht="15" customHeight="1"/>
    <row r="63" spans="1:32" s="21" customFormat="1" ht="15" customHeight="1"/>
    <row r="64" spans="1:32" s="21" customFormat="1" ht="15" customHeight="1"/>
    <row r="65" s="21" customFormat="1" ht="15" customHeight="1"/>
    <row r="66" s="21" customFormat="1" ht="15" customHeight="1"/>
    <row r="67" s="21" customFormat="1" ht="15" customHeight="1"/>
    <row r="68" s="21" customFormat="1" ht="15" customHeight="1"/>
    <row r="69" s="21" customFormat="1" ht="15" customHeight="1"/>
    <row r="70" s="21" customFormat="1" ht="15" customHeight="1"/>
    <row r="71" s="21" customFormat="1" ht="15" customHeight="1"/>
    <row r="72" s="21" customFormat="1" ht="15" customHeight="1"/>
    <row r="73" s="21" customFormat="1" ht="15" customHeight="1"/>
    <row r="74" s="21" customFormat="1" ht="15" customHeight="1"/>
    <row r="75" s="21" customFormat="1" ht="15" customHeight="1"/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</sheetData>
  <mergeCells count="314">
    <mergeCell ref="V17:X17"/>
    <mergeCell ref="AA17:AC17"/>
    <mergeCell ref="U18:V18"/>
    <mergeCell ref="S22:T22"/>
    <mergeCell ref="E27:G27"/>
    <mergeCell ref="K27:L27"/>
    <mergeCell ref="N27:O27"/>
    <mergeCell ref="P27:Q27"/>
    <mergeCell ref="G32:J33"/>
    <mergeCell ref="P29:Q29"/>
    <mergeCell ref="S29:T29"/>
    <mergeCell ref="B23:D23"/>
    <mergeCell ref="E23:F24"/>
    <mergeCell ref="B30:D30"/>
    <mergeCell ref="E30:F31"/>
    <mergeCell ref="E8:F9"/>
    <mergeCell ref="B11:D11"/>
    <mergeCell ref="B12:D12"/>
    <mergeCell ref="B13:D13"/>
    <mergeCell ref="E10:F11"/>
    <mergeCell ref="B10:D10"/>
    <mergeCell ref="K9:L9"/>
    <mergeCell ref="N9:O9"/>
    <mergeCell ref="G6:J6"/>
    <mergeCell ref="B7:D7"/>
    <mergeCell ref="G7:J7"/>
    <mergeCell ref="B6:D6"/>
    <mergeCell ref="E6:F7"/>
    <mergeCell ref="E12:F13"/>
    <mergeCell ref="G10:J11"/>
    <mergeCell ref="G12:J13"/>
    <mergeCell ref="A21:A22"/>
    <mergeCell ref="L21:N21"/>
    <mergeCell ref="Z23:AD24"/>
    <mergeCell ref="Q23:S23"/>
    <mergeCell ref="V23:X23"/>
    <mergeCell ref="AG21:AH22"/>
    <mergeCell ref="AE21:AF22"/>
    <mergeCell ref="B22:D22"/>
    <mergeCell ref="G23:J24"/>
    <mergeCell ref="B24:D24"/>
    <mergeCell ref="G21:J21"/>
    <mergeCell ref="G22:J22"/>
    <mergeCell ref="L23:N23"/>
    <mergeCell ref="K22:L22"/>
    <mergeCell ref="N22:O22"/>
    <mergeCell ref="P22:Q22"/>
    <mergeCell ref="A23:A24"/>
    <mergeCell ref="B21:D21"/>
    <mergeCell ref="E21:F22"/>
    <mergeCell ref="S5:T5"/>
    <mergeCell ref="U5:V5"/>
    <mergeCell ref="X5:Y5"/>
    <mergeCell ref="X16:Y16"/>
    <mergeCell ref="AD15:AE15"/>
    <mergeCell ref="AC16:AD16"/>
    <mergeCell ref="U13:V13"/>
    <mergeCell ref="V12:X12"/>
    <mergeCell ref="Q12:S12"/>
    <mergeCell ref="P16:Q16"/>
    <mergeCell ref="S16:T16"/>
    <mergeCell ref="Z16:AA16"/>
    <mergeCell ref="Q10:S10"/>
    <mergeCell ref="AE16:AF16"/>
    <mergeCell ref="S13:T13"/>
    <mergeCell ref="AE8:AF9"/>
    <mergeCell ref="U16:V16"/>
    <mergeCell ref="P13:Q13"/>
    <mergeCell ref="C3:G3"/>
    <mergeCell ref="N4:AB4"/>
    <mergeCell ref="Q6:S6"/>
    <mergeCell ref="X13:Y13"/>
    <mergeCell ref="X9:Y9"/>
    <mergeCell ref="A6:A7"/>
    <mergeCell ref="K6:O7"/>
    <mergeCell ref="E5:G5"/>
    <mergeCell ref="K5:L5"/>
    <mergeCell ref="A12:A13"/>
    <mergeCell ref="A10:A11"/>
    <mergeCell ref="L8:N8"/>
    <mergeCell ref="L12:N12"/>
    <mergeCell ref="A8:A9"/>
    <mergeCell ref="L10:N10"/>
    <mergeCell ref="U9:V9"/>
    <mergeCell ref="B8:D8"/>
    <mergeCell ref="K11:L11"/>
    <mergeCell ref="N11:O11"/>
    <mergeCell ref="U10:Y11"/>
    <mergeCell ref="P11:Q11"/>
    <mergeCell ref="G8:J9"/>
    <mergeCell ref="B9:D9"/>
    <mergeCell ref="S11:T11"/>
    <mergeCell ref="D1:AE1"/>
    <mergeCell ref="AE6:AF7"/>
    <mergeCell ref="AE5:AF5"/>
    <mergeCell ref="AE12:AF13"/>
    <mergeCell ref="N5:O5"/>
    <mergeCell ref="P5:Q5"/>
    <mergeCell ref="P7:Q7"/>
    <mergeCell ref="S7:T7"/>
    <mergeCell ref="K13:L13"/>
    <mergeCell ref="N13:O13"/>
    <mergeCell ref="V6:X6"/>
    <mergeCell ref="AA6:AC6"/>
    <mergeCell ref="U7:V7"/>
    <mergeCell ref="AC7:AD7"/>
    <mergeCell ref="X7:Y7"/>
    <mergeCell ref="AD4:AE4"/>
    <mergeCell ref="AF4:AH4"/>
    <mergeCell ref="Z5:AA5"/>
    <mergeCell ref="AC5:AD5"/>
    <mergeCell ref="AG5:AH5"/>
    <mergeCell ref="AG6:AH7"/>
    <mergeCell ref="V8:X8"/>
    <mergeCell ref="P8:T9"/>
    <mergeCell ref="Z7:AA7"/>
    <mergeCell ref="AG8:AH9"/>
    <mergeCell ref="AE10:AF11"/>
    <mergeCell ref="AC11:AD11"/>
    <mergeCell ref="Z11:AA11"/>
    <mergeCell ref="AG10:AH11"/>
    <mergeCell ref="AA10:AC10"/>
    <mergeCell ref="AA8:AC8"/>
    <mergeCell ref="Z9:AA9"/>
    <mergeCell ref="AC9:AD9"/>
    <mergeCell ref="AG12:AH13"/>
    <mergeCell ref="AF15:AH15"/>
    <mergeCell ref="Z12:AD13"/>
    <mergeCell ref="AC20:AD20"/>
    <mergeCell ref="AA21:AC21"/>
    <mergeCell ref="U21:Y22"/>
    <mergeCell ref="AE23:AF24"/>
    <mergeCell ref="K24:L24"/>
    <mergeCell ref="N24:O24"/>
    <mergeCell ref="P24:Q24"/>
    <mergeCell ref="S24:T24"/>
    <mergeCell ref="AG23:AH24"/>
    <mergeCell ref="Z22:AA22"/>
    <mergeCell ref="AC22:AD22"/>
    <mergeCell ref="Q21:S21"/>
    <mergeCell ref="K16:L16"/>
    <mergeCell ref="N20:O20"/>
    <mergeCell ref="P18:Q18"/>
    <mergeCell ref="U20:V20"/>
    <mergeCell ref="X20:Y20"/>
    <mergeCell ref="Z20:AA20"/>
    <mergeCell ref="N16:O16"/>
    <mergeCell ref="P19:T20"/>
    <mergeCell ref="V19:X19"/>
    <mergeCell ref="S27:T27"/>
    <mergeCell ref="U24:V24"/>
    <mergeCell ref="X24:Y24"/>
    <mergeCell ref="AA26:AC26"/>
    <mergeCell ref="U27:V27"/>
    <mergeCell ref="Q28:S28"/>
    <mergeCell ref="AB28:AC29"/>
    <mergeCell ref="AE19:AF20"/>
    <mergeCell ref="X27:Y27"/>
    <mergeCell ref="Z27:AA27"/>
    <mergeCell ref="Z28:AA29"/>
    <mergeCell ref="X29:Y29"/>
    <mergeCell ref="V28:X28"/>
    <mergeCell ref="AB27:AC27"/>
    <mergeCell ref="Y26:Z26"/>
    <mergeCell ref="AA19:AC19"/>
    <mergeCell ref="A19:A20"/>
    <mergeCell ref="L19:N19"/>
    <mergeCell ref="X18:Y18"/>
    <mergeCell ref="AG16:AH16"/>
    <mergeCell ref="A17:A18"/>
    <mergeCell ref="K17:O18"/>
    <mergeCell ref="Q17:S17"/>
    <mergeCell ref="AC18:AD18"/>
    <mergeCell ref="AE17:AF18"/>
    <mergeCell ref="AG17:AH18"/>
    <mergeCell ref="S18:T18"/>
    <mergeCell ref="Z18:AA18"/>
    <mergeCell ref="AG19:AH20"/>
    <mergeCell ref="E16:G16"/>
    <mergeCell ref="B17:D17"/>
    <mergeCell ref="E17:F18"/>
    <mergeCell ref="B18:D18"/>
    <mergeCell ref="B19:D19"/>
    <mergeCell ref="G19:J19"/>
    <mergeCell ref="K20:L20"/>
    <mergeCell ref="B20:D20"/>
    <mergeCell ref="G20:J20"/>
    <mergeCell ref="E19:F20"/>
    <mergeCell ref="G17:J18"/>
    <mergeCell ref="B29:D29"/>
    <mergeCell ref="U31:V31"/>
    <mergeCell ref="X31:Y31"/>
    <mergeCell ref="L32:N32"/>
    <mergeCell ref="Q32:S32"/>
    <mergeCell ref="L30:N30"/>
    <mergeCell ref="B33:D33"/>
    <mergeCell ref="K31:L31"/>
    <mergeCell ref="N31:O31"/>
    <mergeCell ref="U29:V29"/>
    <mergeCell ref="K28:O29"/>
    <mergeCell ref="K33:L33"/>
    <mergeCell ref="N33:O33"/>
    <mergeCell ref="P33:Q33"/>
    <mergeCell ref="S33:T33"/>
    <mergeCell ref="C36:G36"/>
    <mergeCell ref="A38:F38"/>
    <mergeCell ref="A39:F39"/>
    <mergeCell ref="K39:L39"/>
    <mergeCell ref="R39:S39"/>
    <mergeCell ref="Y39:Z39"/>
    <mergeCell ref="A30:A31"/>
    <mergeCell ref="B28:D28"/>
    <mergeCell ref="E28:F29"/>
    <mergeCell ref="G28:J29"/>
    <mergeCell ref="E32:F33"/>
    <mergeCell ref="B32:D32"/>
    <mergeCell ref="G30:J31"/>
    <mergeCell ref="Z30:AA31"/>
    <mergeCell ref="U32:Y33"/>
    <mergeCell ref="Z32:AA33"/>
    <mergeCell ref="P30:T31"/>
    <mergeCell ref="V30:X30"/>
    <mergeCell ref="A32:A33"/>
    <mergeCell ref="B31:D31"/>
    <mergeCell ref="A28:A29"/>
    <mergeCell ref="D34:AE34"/>
    <mergeCell ref="AB32:AC33"/>
    <mergeCell ref="AB30:AC31"/>
    <mergeCell ref="A40:F40"/>
    <mergeCell ref="K40:L40"/>
    <mergeCell ref="R40:S40"/>
    <mergeCell ref="Y40:Z40"/>
    <mergeCell ref="AF40:AG40"/>
    <mergeCell ref="K41:L41"/>
    <mergeCell ref="R41:S41"/>
    <mergeCell ref="B43:H43"/>
    <mergeCell ref="A45:A46"/>
    <mergeCell ref="B45:B46"/>
    <mergeCell ref="C45:E45"/>
    <mergeCell ref="F45:G46"/>
    <mergeCell ref="H45:K45"/>
    <mergeCell ref="V45:X45"/>
    <mergeCell ref="Y45:Z46"/>
    <mergeCell ref="AA45:AD45"/>
    <mergeCell ref="AE45:AE46"/>
    <mergeCell ref="AF45:AF46"/>
    <mergeCell ref="C46:E46"/>
    <mergeCell ref="H46:K46"/>
    <mergeCell ref="V46:X46"/>
    <mergeCell ref="AA46:AD46"/>
    <mergeCell ref="AF47:AF48"/>
    <mergeCell ref="C48:E48"/>
    <mergeCell ref="H48:K48"/>
    <mergeCell ref="V48:X48"/>
    <mergeCell ref="AA48:AD48"/>
    <mergeCell ref="Y49:Z50"/>
    <mergeCell ref="A47:A48"/>
    <mergeCell ref="B47:B48"/>
    <mergeCell ref="C47:E47"/>
    <mergeCell ref="F47:G48"/>
    <mergeCell ref="H47:K47"/>
    <mergeCell ref="V47:X47"/>
    <mergeCell ref="Y47:Z48"/>
    <mergeCell ref="AA47:AD47"/>
    <mergeCell ref="AE47:AE48"/>
    <mergeCell ref="A49:A50"/>
    <mergeCell ref="B49:B50"/>
    <mergeCell ref="C49:E49"/>
    <mergeCell ref="F49:G50"/>
    <mergeCell ref="H49:K49"/>
    <mergeCell ref="V49:X49"/>
    <mergeCell ref="AA49:AD49"/>
    <mergeCell ref="AE49:AE50"/>
    <mergeCell ref="AF49:AF50"/>
    <mergeCell ref="C50:E50"/>
    <mergeCell ref="H50:K50"/>
    <mergeCell ref="V50:X50"/>
    <mergeCell ref="AA50:AD50"/>
    <mergeCell ref="B52:H52"/>
    <mergeCell ref="A54:A55"/>
    <mergeCell ref="B54:B55"/>
    <mergeCell ref="C54:E54"/>
    <mergeCell ref="F54:G55"/>
    <mergeCell ref="H54:K54"/>
    <mergeCell ref="C55:E55"/>
    <mergeCell ref="H55:K55"/>
    <mergeCell ref="Y55:Z56"/>
    <mergeCell ref="AA55:AD55"/>
    <mergeCell ref="AE55:AE56"/>
    <mergeCell ref="AF55:AF56"/>
    <mergeCell ref="V56:X56"/>
    <mergeCell ref="AA56:AD56"/>
    <mergeCell ref="C57:E57"/>
    <mergeCell ref="H57:K57"/>
    <mergeCell ref="V55:X55"/>
    <mergeCell ref="AE57:AE58"/>
    <mergeCell ref="AF57:AF58"/>
    <mergeCell ref="AA58:AD58"/>
    <mergeCell ref="Y57:Z58"/>
    <mergeCell ref="AA57:AD57"/>
    <mergeCell ref="A58:A59"/>
    <mergeCell ref="B58:B59"/>
    <mergeCell ref="C58:E58"/>
    <mergeCell ref="F58:G59"/>
    <mergeCell ref="H58:K58"/>
    <mergeCell ref="A56:A57"/>
    <mergeCell ref="B56:B57"/>
    <mergeCell ref="C56:E56"/>
    <mergeCell ref="V58:X58"/>
    <mergeCell ref="C59:E59"/>
    <mergeCell ref="H59:K59"/>
    <mergeCell ref="V57:X57"/>
    <mergeCell ref="F56:G57"/>
    <mergeCell ref="H56:K56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&amp;C&amp;10-42-</oddFooter>
    <firstFooter>&amp;C-42-</firstFooter>
  </headerFooter>
  <rowBreaks count="1" manualBreakCount="1">
    <brk id="3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O167"/>
  <sheetViews>
    <sheetView view="pageBreakPreview" topLeftCell="A19" zoomScale="130" zoomScaleNormal="100" zoomScaleSheetLayoutView="130" workbookViewId="0">
      <selection activeCell="S56" sqref="S56: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913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23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38">
        <v>21</v>
      </c>
      <c r="Z4" s="338"/>
      <c r="AA4" s="337" t="s">
        <v>2</v>
      </c>
      <c r="AB4" s="338"/>
      <c r="AC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藤原</v>
      </c>
      <c r="L5" s="484"/>
      <c r="M5" s="36" t="s">
        <v>18</v>
      </c>
      <c r="N5" s="484" t="str">
        <f>B7</f>
        <v>山本</v>
      </c>
      <c r="O5" s="484"/>
      <c r="P5" s="486" t="str">
        <f>B8</f>
        <v>和田</v>
      </c>
      <c r="Q5" s="484"/>
      <c r="R5" s="36" t="s">
        <v>18</v>
      </c>
      <c r="S5" s="484" t="str">
        <f>B9</f>
        <v>長谷川</v>
      </c>
      <c r="T5" s="487"/>
      <c r="U5" s="484" t="str">
        <f>B10</f>
        <v>若山</v>
      </c>
      <c r="V5" s="484"/>
      <c r="W5" s="36" t="s">
        <v>18</v>
      </c>
      <c r="X5" s="484" t="str">
        <f>B11</f>
        <v>中橋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08">
        <v>1</v>
      </c>
      <c r="B6" s="470" t="s">
        <v>285</v>
      </c>
      <c r="C6" s="470"/>
      <c r="D6" s="470"/>
      <c r="E6" s="478" t="s">
        <v>107</v>
      </c>
      <c r="F6" s="478"/>
      <c r="G6" s="471" t="s">
        <v>391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藤原</v>
      </c>
      <c r="AL6" s="21" t="str">
        <f>B7</f>
        <v>山本</v>
      </c>
      <c r="AM6" s="19" t="str">
        <f>E6</f>
        <v>(愛)</v>
      </c>
      <c r="AN6" s="19" t="str">
        <f>G6</f>
        <v>帝友クラブ</v>
      </c>
      <c r="AO6" s="19" t="str">
        <f>IF(G7="",G6,G7)</f>
        <v>帝友クラブ</v>
      </c>
    </row>
    <row r="7" spans="1:41" s="21" customFormat="1" ht="15" customHeight="1">
      <c r="A7" s="408"/>
      <c r="B7" s="371" t="s">
        <v>164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1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41">
        <v>2</v>
      </c>
      <c r="B8" s="482" t="s">
        <v>238</v>
      </c>
      <c r="C8" s="482"/>
      <c r="D8" s="482"/>
      <c r="E8" s="492" t="s">
        <v>108</v>
      </c>
      <c r="F8" s="492"/>
      <c r="G8" s="492" t="s">
        <v>450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×</v>
      </c>
      <c r="W8" s="346"/>
      <c r="X8" s="346"/>
      <c r="Y8" s="63"/>
      <c r="Z8" s="329">
        <f>IF(AND(L8="",Q8="",V8=""),"",COUNTIF(K8:Y9,"○")*2+COUNTIF(K8:Y9,"×"))</f>
        <v>2</v>
      </c>
      <c r="AA8" s="330"/>
      <c r="AB8" s="330">
        <f>IF(Z8="","",RANK(Z8,Z6:AA11,))</f>
        <v>3</v>
      </c>
      <c r="AC8" s="333"/>
      <c r="AJ8" s="21" t="str">
        <f>D5&amp;AB8</f>
        <v>Ａ3</v>
      </c>
      <c r="AK8" s="21" t="str">
        <f>B8</f>
        <v>和田</v>
      </c>
      <c r="AL8" s="21" t="str">
        <f>B9</f>
        <v>長谷川</v>
      </c>
      <c r="AM8" s="19" t="str">
        <f>E8</f>
        <v>(高)</v>
      </c>
      <c r="AN8" s="19" t="str">
        <f>G8</f>
        <v>佐川愛球会</v>
      </c>
      <c r="AO8" s="19" t="str">
        <f>IF(G9="",G8,G9)</f>
        <v>PROUD</v>
      </c>
    </row>
    <row r="9" spans="1:41" s="21" customFormat="1" ht="15" customHeight="1">
      <c r="A9" s="408"/>
      <c r="B9" s="321" t="s">
        <v>474</v>
      </c>
      <c r="C9" s="321"/>
      <c r="D9" s="321"/>
      <c r="E9" s="478"/>
      <c r="F9" s="478"/>
      <c r="G9" s="478" t="s">
        <v>475</v>
      </c>
      <c r="H9" s="478"/>
      <c r="I9" s="478"/>
      <c r="J9" s="479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0</v>
      </c>
      <c r="V9" s="374"/>
      <c r="W9" s="5" t="s">
        <v>8</v>
      </c>
      <c r="X9" s="374">
        <v>2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99">
        <v>3</v>
      </c>
      <c r="B10" s="482" t="s">
        <v>204</v>
      </c>
      <c r="C10" s="482"/>
      <c r="D10" s="482"/>
      <c r="E10" s="492" t="s">
        <v>106</v>
      </c>
      <c r="F10" s="492"/>
      <c r="G10" s="492" t="s">
        <v>473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○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3</v>
      </c>
      <c r="AA10" s="361"/>
      <c r="AB10" s="361">
        <f>IF(Z10="","",RANK(Z10,Z6:AA11,))</f>
        <v>2</v>
      </c>
      <c r="AC10" s="362"/>
      <c r="AJ10" s="21" t="str">
        <f>D5&amp;AB10</f>
        <v>Ａ2</v>
      </c>
      <c r="AK10" s="21" t="str">
        <f>B10</f>
        <v>若山</v>
      </c>
      <c r="AL10" s="21" t="str">
        <f>B11</f>
        <v>中橋</v>
      </c>
      <c r="AM10" s="19" t="str">
        <f>E10</f>
        <v>(香)</v>
      </c>
      <c r="AN10" s="19" t="str">
        <f>G10</f>
        <v>ヴィスポことひら</v>
      </c>
      <c r="AO10" s="19" t="str">
        <f>IF(G11="",G10,G11)</f>
        <v>ヴィスポことひら</v>
      </c>
    </row>
    <row r="11" spans="1:41" s="21" customFormat="1" ht="15" customHeight="1">
      <c r="A11" s="442"/>
      <c r="B11" s="308" t="s">
        <v>263</v>
      </c>
      <c r="C11" s="308"/>
      <c r="D11" s="308"/>
      <c r="E11" s="472"/>
      <c r="F11" s="472"/>
      <c r="G11" s="472"/>
      <c r="H11" s="472"/>
      <c r="I11" s="472"/>
      <c r="J11" s="476"/>
      <c r="K11" s="335">
        <f>IF(X7="","",X7)</f>
        <v>1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2</v>
      </c>
      <c r="Q11" s="336"/>
      <c r="R11" s="6" t="s">
        <v>8</v>
      </c>
      <c r="S11" s="336">
        <f>IF(U9="","",U9)</f>
        <v>0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5.0999999999999996" customHeight="1">
      <c r="A12" s="17"/>
      <c r="B12" s="76"/>
      <c r="C12" s="76"/>
      <c r="D12" s="76"/>
      <c r="E12" s="76"/>
      <c r="F12" s="76"/>
      <c r="G12" s="18"/>
      <c r="H12" s="18"/>
      <c r="I12" s="18"/>
      <c r="J12" s="18"/>
      <c r="K12" s="16"/>
      <c r="L12" s="16"/>
      <c r="M12" s="17"/>
      <c r="N12" s="16"/>
      <c r="O12" s="16"/>
      <c r="P12" s="16"/>
      <c r="Q12" s="16"/>
      <c r="R12" s="17"/>
      <c r="S12" s="16"/>
      <c r="T12" s="16"/>
      <c r="U12" s="17"/>
      <c r="V12" s="17"/>
      <c r="W12" s="17"/>
      <c r="X12" s="17"/>
      <c r="Y12" s="17"/>
      <c r="Z12" s="16"/>
      <c r="AA12" s="16"/>
      <c r="AB12" s="16"/>
      <c r="AC12" s="16"/>
    </row>
    <row r="13" spans="1:41" s="21" customFormat="1" ht="15" customHeight="1">
      <c r="A13" s="17"/>
      <c r="B13" s="80"/>
      <c r="C13" s="80"/>
      <c r="D13" s="80"/>
      <c r="E13" s="80"/>
      <c r="F13" s="80"/>
      <c r="G13" s="18"/>
      <c r="H13" s="18"/>
      <c r="I13" s="18"/>
      <c r="J13" s="18"/>
      <c r="K13" s="16"/>
      <c r="L13" s="16"/>
      <c r="M13" s="17"/>
      <c r="N13" s="16"/>
      <c r="O13" s="16"/>
      <c r="P13" s="16"/>
      <c r="Q13" s="16"/>
      <c r="R13" s="17"/>
      <c r="S13" s="16"/>
      <c r="T13" s="16"/>
      <c r="U13" s="17"/>
      <c r="V13" s="17"/>
      <c r="W13" s="17"/>
      <c r="X13" s="17"/>
      <c r="Y13" s="338">
        <v>21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342</v>
      </c>
      <c r="E14" s="483" t="s">
        <v>25</v>
      </c>
      <c r="F14" s="392"/>
      <c r="G14" s="392"/>
      <c r="H14" s="29"/>
      <c r="I14" s="29"/>
      <c r="J14" s="26"/>
      <c r="K14" s="484" t="str">
        <f>B15</f>
        <v>安藤</v>
      </c>
      <c r="L14" s="484"/>
      <c r="M14" s="36" t="s">
        <v>18</v>
      </c>
      <c r="N14" s="484" t="str">
        <f>B16</f>
        <v>玉井</v>
      </c>
      <c r="O14" s="484"/>
      <c r="P14" s="486" t="str">
        <f>B17</f>
        <v>井上</v>
      </c>
      <c r="Q14" s="484"/>
      <c r="R14" s="36" t="s">
        <v>18</v>
      </c>
      <c r="S14" s="484" t="str">
        <f>B18</f>
        <v>米田</v>
      </c>
      <c r="T14" s="487"/>
      <c r="U14" s="484" t="str">
        <f>B19</f>
        <v>岡崎</v>
      </c>
      <c r="V14" s="484"/>
      <c r="W14" s="36" t="s">
        <v>18</v>
      </c>
      <c r="X14" s="484" t="str">
        <f>B20</f>
        <v>桑原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08">
        <v>1</v>
      </c>
      <c r="B15" s="470" t="s">
        <v>259</v>
      </c>
      <c r="C15" s="470"/>
      <c r="D15" s="470"/>
      <c r="E15" s="478" t="s">
        <v>107</v>
      </c>
      <c r="F15" s="478"/>
      <c r="G15" s="471" t="s">
        <v>260</v>
      </c>
      <c r="H15" s="471"/>
      <c r="I15" s="471"/>
      <c r="J15" s="473"/>
      <c r="K15" s="485"/>
      <c r="L15" s="485"/>
      <c r="M15" s="485"/>
      <c r="N15" s="485"/>
      <c r="O15" s="485"/>
      <c r="P15" s="48"/>
      <c r="Q15" s="388" t="str">
        <f>IF(P16="","",IF(P16&gt;S16,"○","×"))</f>
        <v>×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3</v>
      </c>
      <c r="AA15" s="496"/>
      <c r="AB15" s="496">
        <f>IF(Z15="","",RANK(Z15,Z15:AA20,))</f>
        <v>2</v>
      </c>
      <c r="AC15" s="497"/>
      <c r="AJ15" s="21" t="str">
        <f>D14&amp;AB15</f>
        <v>Ｂ2</v>
      </c>
      <c r="AK15" s="21" t="str">
        <f>B15</f>
        <v>安藤</v>
      </c>
      <c r="AL15" s="21" t="str">
        <f>B16</f>
        <v>玉井</v>
      </c>
      <c r="AM15" s="19" t="str">
        <f>E15</f>
        <v>(愛)</v>
      </c>
      <c r="AN15" s="19" t="str">
        <f>G15</f>
        <v>新居浜卓研</v>
      </c>
      <c r="AO15" s="19" t="str">
        <f>IF(G16="",G15,G16)</f>
        <v>新居浜卓研</v>
      </c>
    </row>
    <row r="16" spans="1:41" s="21" customFormat="1" ht="15" customHeight="1">
      <c r="A16" s="408"/>
      <c r="B16" s="371" t="s">
        <v>265</v>
      </c>
      <c r="C16" s="371"/>
      <c r="D16" s="371"/>
      <c r="E16" s="480"/>
      <c r="F16" s="480"/>
      <c r="G16" s="480"/>
      <c r="H16" s="480"/>
      <c r="I16" s="480"/>
      <c r="J16" s="481"/>
      <c r="K16" s="357"/>
      <c r="L16" s="357"/>
      <c r="M16" s="357"/>
      <c r="N16" s="357"/>
      <c r="O16" s="357"/>
      <c r="P16" s="365">
        <v>0</v>
      </c>
      <c r="Q16" s="364"/>
      <c r="R16" s="2" t="s">
        <v>8</v>
      </c>
      <c r="S16" s="364">
        <v>2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99">
        <v>2</v>
      </c>
      <c r="B17" s="491" t="s">
        <v>193</v>
      </c>
      <c r="C17" s="491"/>
      <c r="D17" s="491"/>
      <c r="E17" s="492" t="s">
        <v>106</v>
      </c>
      <c r="F17" s="492"/>
      <c r="G17" s="492" t="s">
        <v>419</v>
      </c>
      <c r="H17" s="492"/>
      <c r="I17" s="492"/>
      <c r="J17" s="494"/>
      <c r="K17" s="63"/>
      <c r="L17" s="346" t="str">
        <f>IF(K18="","",IF(K18&gt;N18,"○","×"))</f>
        <v>○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4</v>
      </c>
      <c r="AA17" s="330"/>
      <c r="AB17" s="330">
        <f>IF(Z17="","",RANK(Z17,Z15:AA20,))</f>
        <v>1</v>
      </c>
      <c r="AC17" s="333"/>
      <c r="AJ17" s="21" t="str">
        <f>D14&amp;AB17</f>
        <v>Ｂ1</v>
      </c>
      <c r="AK17" s="21" t="str">
        <f>B17</f>
        <v>井上</v>
      </c>
      <c r="AL17" s="21" t="str">
        <f>B18</f>
        <v>米田</v>
      </c>
      <c r="AM17" s="19" t="str">
        <f>E17</f>
        <v>(香)</v>
      </c>
      <c r="AN17" s="19" t="str">
        <f>G17</f>
        <v>香川昴</v>
      </c>
      <c r="AO17" s="19" t="str">
        <f>IF(G18="",G17,G18)</f>
        <v>香川昴</v>
      </c>
    </row>
    <row r="18" spans="1:41" s="21" customFormat="1" ht="15" customHeight="1">
      <c r="A18" s="422"/>
      <c r="B18" s="321" t="s">
        <v>418</v>
      </c>
      <c r="C18" s="321"/>
      <c r="D18" s="321"/>
      <c r="E18" s="478"/>
      <c r="F18" s="478"/>
      <c r="G18" s="478"/>
      <c r="H18" s="478"/>
      <c r="I18" s="478"/>
      <c r="J18" s="479"/>
      <c r="K18" s="374">
        <f>IF(S16="","",S16)</f>
        <v>2</v>
      </c>
      <c r="L18" s="374"/>
      <c r="M18" s="5" t="s">
        <v>8</v>
      </c>
      <c r="N18" s="374">
        <f>IF(P16="","",P16)</f>
        <v>0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399</v>
      </c>
      <c r="C19" s="482"/>
      <c r="D19" s="482"/>
      <c r="E19" s="492" t="s">
        <v>108</v>
      </c>
      <c r="F19" s="492"/>
      <c r="G19" s="492" t="s">
        <v>86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岡崎</v>
      </c>
      <c r="AL19" s="21" t="str">
        <f>B20</f>
        <v>桑原</v>
      </c>
      <c r="AM19" s="19" t="str">
        <f>E19</f>
        <v>(高)</v>
      </c>
      <c r="AN19" s="19" t="str">
        <f>G19</f>
        <v>黒潮クラブ</v>
      </c>
      <c r="AO19" s="19" t="str">
        <f>IF(G20="",G19,G20)</f>
        <v>黒潮クラブ</v>
      </c>
    </row>
    <row r="20" spans="1:41" s="21" customFormat="1" ht="15" customHeight="1">
      <c r="A20" s="342"/>
      <c r="B20" s="308" t="s">
        <v>472</v>
      </c>
      <c r="C20" s="308"/>
      <c r="D20" s="308"/>
      <c r="E20" s="472"/>
      <c r="F20" s="472"/>
      <c r="G20" s="472"/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5.0999999999999996" customHeight="1"/>
    <row r="22" spans="1:41" s="21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22</v>
      </c>
      <c r="Z22" s="338"/>
      <c r="AA22" s="337" t="s">
        <v>2</v>
      </c>
      <c r="AB22" s="338"/>
      <c r="AC22" s="338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392"/>
      <c r="G23" s="392"/>
      <c r="H23" s="29"/>
      <c r="I23" s="29"/>
      <c r="J23" s="26"/>
      <c r="K23" s="484" t="str">
        <f>B24</f>
        <v>松本</v>
      </c>
      <c r="L23" s="484"/>
      <c r="M23" s="36" t="s">
        <v>18</v>
      </c>
      <c r="N23" s="484" t="str">
        <f>B25</f>
        <v>豊嶋</v>
      </c>
      <c r="O23" s="484"/>
      <c r="P23" s="486" t="str">
        <f>B26</f>
        <v>若林</v>
      </c>
      <c r="Q23" s="484"/>
      <c r="R23" s="36" t="s">
        <v>18</v>
      </c>
      <c r="S23" s="484" t="str">
        <f>B27</f>
        <v>佐伯</v>
      </c>
      <c r="T23" s="487"/>
      <c r="U23" s="484" t="str">
        <f>B28</f>
        <v>中山</v>
      </c>
      <c r="V23" s="484"/>
      <c r="W23" s="36" t="s">
        <v>18</v>
      </c>
      <c r="X23" s="484" t="str">
        <f>B29</f>
        <v>長尾</v>
      </c>
      <c r="Y23" s="484"/>
      <c r="Z23" s="395" t="s">
        <v>17</v>
      </c>
      <c r="AA23" s="396"/>
      <c r="AB23" s="397" t="s">
        <v>13</v>
      </c>
      <c r="AC23" s="398"/>
    </row>
    <row r="24" spans="1:41" s="21" customFormat="1" ht="15" customHeight="1">
      <c r="A24" s="422">
        <v>1</v>
      </c>
      <c r="B24" s="470" t="s">
        <v>131</v>
      </c>
      <c r="C24" s="470"/>
      <c r="D24" s="470"/>
      <c r="E24" s="492" t="s">
        <v>106</v>
      </c>
      <c r="F24" s="492"/>
      <c r="G24" s="492" t="s">
        <v>408</v>
      </c>
      <c r="H24" s="492"/>
      <c r="I24" s="492"/>
      <c r="J24" s="494"/>
      <c r="K24" s="485"/>
      <c r="L24" s="485"/>
      <c r="M24" s="485"/>
      <c r="N24" s="485"/>
      <c r="O24" s="485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×</v>
      </c>
      <c r="W24" s="388"/>
      <c r="X24" s="388"/>
      <c r="Y24" s="59"/>
      <c r="Z24" s="495">
        <f>IF(AND(L24="",Q24="",V24=""),"",COUNTIF(K24:Y25,"○")*2+COUNTIF(K24:Y25,"×"))</f>
        <v>3</v>
      </c>
      <c r="AA24" s="496"/>
      <c r="AB24" s="496">
        <f>IF(Z24="","",RANK(Z24,Z24:AA29,))</f>
        <v>2</v>
      </c>
      <c r="AC24" s="497"/>
      <c r="AJ24" s="21" t="str">
        <f>D23&amp;AB24</f>
        <v>Ｃ2</v>
      </c>
      <c r="AK24" s="21" t="str">
        <f>B24</f>
        <v>松本</v>
      </c>
      <c r="AL24" s="21" t="str">
        <f>B25</f>
        <v>豊嶋</v>
      </c>
      <c r="AM24" s="19" t="str">
        <f>E24</f>
        <v>(香)</v>
      </c>
      <c r="AN24" s="19" t="str">
        <f>G24</f>
        <v>高松卓愛クラブ</v>
      </c>
      <c r="AO24" s="19" t="str">
        <f>IF(G25="",G24,G25)</f>
        <v>高松卓愛クラブ</v>
      </c>
    </row>
    <row r="25" spans="1:41" s="21" customFormat="1" ht="15" customHeight="1">
      <c r="A25" s="422"/>
      <c r="B25" s="371" t="s">
        <v>252</v>
      </c>
      <c r="C25" s="371"/>
      <c r="D25" s="371"/>
      <c r="E25" s="478"/>
      <c r="F25" s="478"/>
      <c r="G25" s="478"/>
      <c r="H25" s="478"/>
      <c r="I25" s="478"/>
      <c r="J25" s="479"/>
      <c r="K25" s="357"/>
      <c r="L25" s="357"/>
      <c r="M25" s="357"/>
      <c r="N25" s="357"/>
      <c r="O25" s="357"/>
      <c r="P25" s="365">
        <v>2</v>
      </c>
      <c r="Q25" s="364"/>
      <c r="R25" s="2" t="s">
        <v>8</v>
      </c>
      <c r="S25" s="364">
        <v>0</v>
      </c>
      <c r="T25" s="366"/>
      <c r="U25" s="364">
        <v>1</v>
      </c>
      <c r="V25" s="364"/>
      <c r="W25" s="2" t="s">
        <v>8</v>
      </c>
      <c r="X25" s="364">
        <v>2</v>
      </c>
      <c r="Y25" s="366"/>
      <c r="Z25" s="360"/>
      <c r="AA25" s="361"/>
      <c r="AB25" s="361"/>
      <c r="AC25" s="362"/>
      <c r="AM25" s="19"/>
      <c r="AN25" s="19"/>
      <c r="AO25" s="19"/>
    </row>
    <row r="26" spans="1:41" s="21" customFormat="1" ht="15" customHeight="1">
      <c r="A26" s="341">
        <v>2</v>
      </c>
      <c r="B26" s="491" t="s">
        <v>220</v>
      </c>
      <c r="C26" s="491"/>
      <c r="D26" s="491"/>
      <c r="E26" s="492" t="s">
        <v>107</v>
      </c>
      <c r="F26" s="492"/>
      <c r="G26" s="492" t="s">
        <v>476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×</v>
      </c>
      <c r="W26" s="346"/>
      <c r="X26" s="346"/>
      <c r="Y26" s="63"/>
      <c r="Z26" s="329">
        <f>IF(AND(L26="",Q26="",V26=""),"",COUNTIF(K26:Y27,"○")*2+COUNTIF(K26:Y27,"×"))</f>
        <v>2</v>
      </c>
      <c r="AA26" s="330"/>
      <c r="AB26" s="330">
        <f>IF(Z26="","",RANK(Z26,Z24:AA29,))</f>
        <v>3</v>
      </c>
      <c r="AC26" s="333"/>
      <c r="AJ26" s="21" t="str">
        <f>D23&amp;AB26</f>
        <v>Ｃ3</v>
      </c>
      <c r="AK26" s="21" t="str">
        <f>B26</f>
        <v>若林</v>
      </c>
      <c r="AL26" s="21" t="str">
        <f>B27</f>
        <v>佐伯</v>
      </c>
      <c r="AM26" s="19" t="str">
        <f>E26</f>
        <v>(愛)</v>
      </c>
      <c r="AN26" s="19" t="str">
        <f>G26</f>
        <v>ロビンズ</v>
      </c>
      <c r="AO26" s="19" t="str">
        <f>IF(G27="",G26,G27)</f>
        <v>あたご</v>
      </c>
    </row>
    <row r="27" spans="1:41" s="21" customFormat="1" ht="15" customHeight="1">
      <c r="A27" s="408"/>
      <c r="B27" s="321" t="s">
        <v>875</v>
      </c>
      <c r="C27" s="321"/>
      <c r="D27" s="321"/>
      <c r="E27" s="480"/>
      <c r="F27" s="480"/>
      <c r="G27" s="478" t="s">
        <v>877</v>
      </c>
      <c r="H27" s="478"/>
      <c r="I27" s="478"/>
      <c r="J27" s="479"/>
      <c r="K27" s="374">
        <f>IF(S25="","",S25)</f>
        <v>0</v>
      </c>
      <c r="L27" s="374"/>
      <c r="M27" s="5" t="s">
        <v>8</v>
      </c>
      <c r="N27" s="374">
        <f>IF(P25="","",P25)</f>
        <v>2</v>
      </c>
      <c r="O27" s="374"/>
      <c r="P27" s="379"/>
      <c r="Q27" s="380"/>
      <c r="R27" s="380"/>
      <c r="S27" s="380"/>
      <c r="T27" s="381"/>
      <c r="U27" s="374">
        <v>1</v>
      </c>
      <c r="V27" s="374"/>
      <c r="W27" s="5" t="s">
        <v>8</v>
      </c>
      <c r="X27" s="374">
        <v>2</v>
      </c>
      <c r="Y27" s="374"/>
      <c r="Z27" s="368"/>
      <c r="AA27" s="369"/>
      <c r="AB27" s="369"/>
      <c r="AC27" s="370"/>
      <c r="AM27" s="19"/>
      <c r="AN27" s="19"/>
      <c r="AO27" s="19"/>
    </row>
    <row r="28" spans="1:41" s="21" customFormat="1" ht="15" customHeight="1">
      <c r="A28" s="341">
        <v>3</v>
      </c>
      <c r="B28" s="482" t="s">
        <v>218</v>
      </c>
      <c r="C28" s="482"/>
      <c r="D28" s="482"/>
      <c r="E28" s="492" t="s">
        <v>105</v>
      </c>
      <c r="F28" s="492"/>
      <c r="G28" s="492" t="s">
        <v>256</v>
      </c>
      <c r="H28" s="492"/>
      <c r="I28" s="492"/>
      <c r="J28" s="494"/>
      <c r="K28" s="66"/>
      <c r="L28" s="346" t="str">
        <f>IF(K29="","",IF(K29&gt;N29,"○","×"))</f>
        <v>○</v>
      </c>
      <c r="M28" s="346"/>
      <c r="N28" s="346"/>
      <c r="O28" s="63"/>
      <c r="P28" s="64"/>
      <c r="Q28" s="346" t="str">
        <f>IF(P29="","",IF(P29&gt;S29,"○","×"))</f>
        <v>○</v>
      </c>
      <c r="R28" s="346"/>
      <c r="S28" s="346"/>
      <c r="T28" s="67"/>
      <c r="U28" s="348"/>
      <c r="V28" s="348"/>
      <c r="W28" s="348"/>
      <c r="X28" s="348"/>
      <c r="Y28" s="349"/>
      <c r="Z28" s="360">
        <f>IF(AND(L28="",Q28="",V28=""),"",COUNTIF(K28:Y29,"○")*2+COUNTIF(K28:Y29,"×"))</f>
        <v>4</v>
      </c>
      <c r="AA28" s="361"/>
      <c r="AB28" s="361">
        <f>IF(Z28="","",RANK(Z28,Z24:AA29,))</f>
        <v>1</v>
      </c>
      <c r="AC28" s="362"/>
      <c r="AJ28" s="21" t="str">
        <f>D23&amp;AB28</f>
        <v>Ｃ1</v>
      </c>
      <c r="AK28" s="21" t="str">
        <f>B28</f>
        <v>中山</v>
      </c>
      <c r="AL28" s="21" t="str">
        <f>B29</f>
        <v>長尾</v>
      </c>
      <c r="AM28" s="19" t="str">
        <f>E28</f>
        <v>(徳)</v>
      </c>
      <c r="AN28" s="19" t="str">
        <f>G28</f>
        <v>クロサキ</v>
      </c>
      <c r="AO28" s="19" t="str">
        <f>IF(G29="",G28,G29)</f>
        <v>渭水クラブ</v>
      </c>
    </row>
    <row r="29" spans="1:41" s="21" customFormat="1" ht="15" customHeight="1">
      <c r="A29" s="342"/>
      <c r="B29" s="308" t="s">
        <v>152</v>
      </c>
      <c r="C29" s="308"/>
      <c r="D29" s="308"/>
      <c r="E29" s="472"/>
      <c r="F29" s="472"/>
      <c r="G29" s="472" t="s">
        <v>470</v>
      </c>
      <c r="H29" s="472"/>
      <c r="I29" s="472"/>
      <c r="J29" s="476"/>
      <c r="K29" s="335">
        <f>IF(X25="","",X25)</f>
        <v>2</v>
      </c>
      <c r="L29" s="336"/>
      <c r="M29" s="6" t="s">
        <v>8</v>
      </c>
      <c r="N29" s="336">
        <f>IF(U25="","",U25)</f>
        <v>1</v>
      </c>
      <c r="O29" s="336"/>
      <c r="P29" s="339">
        <f>IF(X27="","",X27)</f>
        <v>2</v>
      </c>
      <c r="Q29" s="336"/>
      <c r="R29" s="6" t="s">
        <v>8</v>
      </c>
      <c r="S29" s="336">
        <f>IF(U27="","",U27)</f>
        <v>1</v>
      </c>
      <c r="T29" s="340"/>
      <c r="U29" s="351"/>
      <c r="V29" s="351"/>
      <c r="W29" s="351"/>
      <c r="X29" s="351"/>
      <c r="Y29" s="352"/>
      <c r="Z29" s="331"/>
      <c r="AA29" s="332"/>
      <c r="AB29" s="332"/>
      <c r="AC29" s="334"/>
    </row>
    <row r="30" spans="1:41" s="21" customFormat="1" ht="4.5" customHeight="1"/>
    <row r="31" spans="1:41" s="21" customFormat="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22</v>
      </c>
      <c r="Z31" s="338"/>
      <c r="AA31" s="337" t="s">
        <v>2</v>
      </c>
      <c r="AB31" s="338"/>
      <c r="AC31" s="338"/>
    </row>
    <row r="32" spans="1:41" s="21" customFormat="1" ht="15" customHeight="1">
      <c r="A32" s="25"/>
      <c r="B32" s="29"/>
      <c r="C32" s="29"/>
      <c r="D32" s="4" t="s">
        <v>351</v>
      </c>
      <c r="E32" s="483" t="s">
        <v>25</v>
      </c>
      <c r="F32" s="392"/>
      <c r="G32" s="392"/>
      <c r="H32" s="29"/>
      <c r="I32" s="29"/>
      <c r="J32" s="26"/>
      <c r="K32" s="484" t="str">
        <f>B33</f>
        <v>中村</v>
      </c>
      <c r="L32" s="484"/>
      <c r="M32" s="36" t="s">
        <v>18</v>
      </c>
      <c r="N32" s="484" t="str">
        <f>B34</f>
        <v>柏木</v>
      </c>
      <c r="O32" s="484"/>
      <c r="P32" s="486" t="str">
        <f>B35</f>
        <v>川田</v>
      </c>
      <c r="Q32" s="484"/>
      <c r="R32" s="36" t="s">
        <v>18</v>
      </c>
      <c r="S32" s="484" t="str">
        <f>B36</f>
        <v>鶴尾</v>
      </c>
      <c r="T32" s="487"/>
      <c r="U32" s="484" t="str">
        <f>B37</f>
        <v>荒滝</v>
      </c>
      <c r="V32" s="484"/>
      <c r="W32" s="36" t="s">
        <v>18</v>
      </c>
      <c r="X32" s="484" t="str">
        <f>B38</f>
        <v>岩本</v>
      </c>
      <c r="Y32" s="484"/>
      <c r="Z32" s="395" t="s">
        <v>17</v>
      </c>
      <c r="AA32" s="396"/>
      <c r="AB32" s="397" t="s">
        <v>13</v>
      </c>
      <c r="AC32" s="398"/>
    </row>
    <row r="33" spans="1:41" s="21" customFormat="1" ht="15" customHeight="1">
      <c r="A33" s="408">
        <v>1</v>
      </c>
      <c r="B33" s="470" t="s">
        <v>159</v>
      </c>
      <c r="C33" s="470"/>
      <c r="D33" s="470"/>
      <c r="E33" s="478" t="s">
        <v>105</v>
      </c>
      <c r="F33" s="478"/>
      <c r="G33" s="478" t="s">
        <v>355</v>
      </c>
      <c r="H33" s="478"/>
      <c r="I33" s="478"/>
      <c r="J33" s="479"/>
      <c r="K33" s="485"/>
      <c r="L33" s="485"/>
      <c r="M33" s="485"/>
      <c r="N33" s="485"/>
      <c r="O33" s="485"/>
      <c r="P33" s="48"/>
      <c r="Q33" s="388" t="str">
        <f>IF(P34="","",IF(P34&gt;S34,"○","×"))</f>
        <v>○</v>
      </c>
      <c r="R33" s="388"/>
      <c r="S33" s="388"/>
      <c r="T33" s="59"/>
      <c r="U33" s="58"/>
      <c r="V33" s="388" t="str">
        <f>IF(U34="","",IF(U34&gt;X34,"○","×"))</f>
        <v>○</v>
      </c>
      <c r="W33" s="388"/>
      <c r="X33" s="388"/>
      <c r="Y33" s="59"/>
      <c r="Z33" s="495">
        <f>IF(AND(L33="",Q33="",V33=""),"",COUNTIF(K33:Y34,"○")*2+COUNTIF(K33:Y34,"×"))</f>
        <v>4</v>
      </c>
      <c r="AA33" s="496"/>
      <c r="AB33" s="496">
        <f>IF(Z33="","",RANK(Z33,Z33:AA38,))</f>
        <v>1</v>
      </c>
      <c r="AC33" s="497"/>
      <c r="AJ33" s="21" t="str">
        <f>D32&amp;AB33</f>
        <v>Ｄ1</v>
      </c>
      <c r="AK33" s="21" t="str">
        <f>B33</f>
        <v>中村</v>
      </c>
      <c r="AL33" s="21" t="str">
        <f>B34</f>
        <v>柏木</v>
      </c>
      <c r="AM33" s="19" t="str">
        <f>E33</f>
        <v>(徳)</v>
      </c>
      <c r="AN33" s="19" t="str">
        <f>G33</f>
        <v>チームＮ</v>
      </c>
      <c r="AO33" s="19" t="str">
        <f>IF(G34="",G33,G34)</f>
        <v>チームHIURA</v>
      </c>
    </row>
    <row r="34" spans="1:41" s="21" customFormat="1" ht="15" customHeight="1">
      <c r="A34" s="408"/>
      <c r="B34" s="371" t="s">
        <v>477</v>
      </c>
      <c r="C34" s="371"/>
      <c r="D34" s="371"/>
      <c r="E34" s="480"/>
      <c r="F34" s="480"/>
      <c r="G34" s="480" t="s">
        <v>300</v>
      </c>
      <c r="H34" s="480"/>
      <c r="I34" s="480"/>
      <c r="J34" s="481"/>
      <c r="K34" s="357"/>
      <c r="L34" s="357"/>
      <c r="M34" s="357"/>
      <c r="N34" s="357"/>
      <c r="O34" s="357"/>
      <c r="P34" s="365">
        <v>2</v>
      </c>
      <c r="Q34" s="364"/>
      <c r="R34" s="2" t="s">
        <v>8</v>
      </c>
      <c r="S34" s="364">
        <v>0</v>
      </c>
      <c r="T34" s="366"/>
      <c r="U34" s="364">
        <v>2</v>
      </c>
      <c r="V34" s="364"/>
      <c r="W34" s="2" t="s">
        <v>8</v>
      </c>
      <c r="X34" s="364">
        <v>1</v>
      </c>
      <c r="Y34" s="366"/>
      <c r="Z34" s="360"/>
      <c r="AA34" s="361"/>
      <c r="AB34" s="361"/>
      <c r="AC34" s="362"/>
      <c r="AM34" s="19"/>
      <c r="AN34" s="19"/>
      <c r="AO34" s="19"/>
    </row>
    <row r="35" spans="1:41" s="21" customFormat="1" ht="15" customHeight="1">
      <c r="A35" s="399">
        <v>2</v>
      </c>
      <c r="B35" s="491" t="s">
        <v>444</v>
      </c>
      <c r="C35" s="491"/>
      <c r="D35" s="491"/>
      <c r="E35" s="492" t="s">
        <v>106</v>
      </c>
      <c r="F35" s="492"/>
      <c r="G35" s="492" t="s">
        <v>408</v>
      </c>
      <c r="H35" s="492"/>
      <c r="I35" s="492"/>
      <c r="J35" s="494"/>
      <c r="K35" s="63"/>
      <c r="L35" s="346" t="str">
        <f>IF(K36="","",IF(K36&gt;N36,"○","×"))</f>
        <v>×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○</v>
      </c>
      <c r="W35" s="346"/>
      <c r="X35" s="346"/>
      <c r="Y35" s="63"/>
      <c r="Z35" s="329">
        <f>IF(AND(L35="",Q35="",V35=""),"",COUNTIF(K35:Y36,"○")*2+COUNTIF(K35:Y36,"×"))</f>
        <v>3</v>
      </c>
      <c r="AA35" s="330"/>
      <c r="AB35" s="330">
        <f>IF(Z35="","",RANK(Z35,Z33:AA38,))</f>
        <v>2</v>
      </c>
      <c r="AC35" s="333"/>
      <c r="AJ35" s="21" t="str">
        <f>D32&amp;AB35</f>
        <v>Ｄ2</v>
      </c>
      <c r="AK35" s="21" t="str">
        <f>B35</f>
        <v>川田</v>
      </c>
      <c r="AL35" s="21" t="str">
        <f>B36</f>
        <v>鶴尾</v>
      </c>
      <c r="AM35" s="19" t="str">
        <f>E35</f>
        <v>(香)</v>
      </c>
      <c r="AN35" s="19" t="str">
        <f>G35</f>
        <v>高松卓愛クラブ</v>
      </c>
      <c r="AO35" s="19" t="str">
        <f>IF(G36="",G35,G36)</f>
        <v>高松卓愛クラブ</v>
      </c>
    </row>
    <row r="36" spans="1:41" s="21" customFormat="1" ht="15" customHeight="1">
      <c r="A36" s="384"/>
      <c r="B36" s="371" t="s">
        <v>224</v>
      </c>
      <c r="C36" s="371"/>
      <c r="D36" s="371"/>
      <c r="E36" s="478"/>
      <c r="F36" s="478"/>
      <c r="G36" s="478"/>
      <c r="H36" s="478"/>
      <c r="I36" s="478"/>
      <c r="J36" s="479"/>
      <c r="K36" s="374">
        <f>IF(S34="","",S34)</f>
        <v>0</v>
      </c>
      <c r="L36" s="374"/>
      <c r="M36" s="5" t="s">
        <v>8</v>
      </c>
      <c r="N36" s="374">
        <f>IF(P34="","",P34)</f>
        <v>2</v>
      </c>
      <c r="O36" s="374"/>
      <c r="P36" s="379"/>
      <c r="Q36" s="380"/>
      <c r="R36" s="380"/>
      <c r="S36" s="380"/>
      <c r="T36" s="381"/>
      <c r="U36" s="374">
        <v>2</v>
      </c>
      <c r="V36" s="374"/>
      <c r="W36" s="5" t="s">
        <v>8</v>
      </c>
      <c r="X36" s="374">
        <v>0</v>
      </c>
      <c r="Y36" s="374"/>
      <c r="Z36" s="368"/>
      <c r="AA36" s="369"/>
      <c r="AB36" s="369"/>
      <c r="AC36" s="370"/>
      <c r="AM36" s="19"/>
      <c r="AN36" s="19"/>
      <c r="AO36" s="19"/>
    </row>
    <row r="37" spans="1:41" s="21" customFormat="1" ht="15" customHeight="1">
      <c r="A37" s="341">
        <v>3</v>
      </c>
      <c r="B37" s="482" t="s">
        <v>422</v>
      </c>
      <c r="C37" s="482"/>
      <c r="D37" s="482"/>
      <c r="E37" s="492" t="s">
        <v>107</v>
      </c>
      <c r="F37" s="492"/>
      <c r="G37" s="492" t="s">
        <v>478</v>
      </c>
      <c r="H37" s="492"/>
      <c r="I37" s="492"/>
      <c r="J37" s="494"/>
      <c r="K37" s="66"/>
      <c r="L37" s="346" t="str">
        <f>IF(K38="","",IF(K38&gt;N38,"○","×"))</f>
        <v>×</v>
      </c>
      <c r="M37" s="346"/>
      <c r="N37" s="346"/>
      <c r="O37" s="63"/>
      <c r="P37" s="64"/>
      <c r="Q37" s="346" t="str">
        <f>IF(P38="","",IF(P38&gt;S38,"○","×"))</f>
        <v>×</v>
      </c>
      <c r="R37" s="346"/>
      <c r="S37" s="346"/>
      <c r="T37" s="67"/>
      <c r="U37" s="348"/>
      <c r="V37" s="348"/>
      <c r="W37" s="348"/>
      <c r="X37" s="348"/>
      <c r="Y37" s="349"/>
      <c r="Z37" s="360">
        <f>IF(AND(L37="",Q37="",V37=""),"",COUNTIF(K37:Y38,"○")*2+COUNTIF(K37:Y38,"×"))</f>
        <v>2</v>
      </c>
      <c r="AA37" s="361"/>
      <c r="AB37" s="361">
        <f>IF(Z37="","",RANK(Z37,Z33:AA38,))</f>
        <v>3</v>
      </c>
      <c r="AC37" s="362"/>
      <c r="AJ37" s="21" t="str">
        <f>D32&amp;AB37</f>
        <v>Ｄ3</v>
      </c>
      <c r="AK37" s="21" t="str">
        <f>B37</f>
        <v>荒滝</v>
      </c>
      <c r="AL37" s="21" t="str">
        <f>B38</f>
        <v>岩本</v>
      </c>
      <c r="AM37" s="19" t="str">
        <f>E37</f>
        <v>(愛)</v>
      </c>
      <c r="AN37" s="19" t="str">
        <f>G37</f>
        <v>ＥＦＴ</v>
      </c>
      <c r="AO37" s="19" t="str">
        <f>IF(G38="",G37,G38)</f>
        <v>ロビンズ</v>
      </c>
    </row>
    <row r="38" spans="1:41" s="21" customFormat="1" ht="15" customHeight="1">
      <c r="A38" s="342"/>
      <c r="B38" s="308" t="s">
        <v>175</v>
      </c>
      <c r="C38" s="308"/>
      <c r="D38" s="308"/>
      <c r="E38" s="472"/>
      <c r="F38" s="472"/>
      <c r="G38" s="472" t="s">
        <v>176</v>
      </c>
      <c r="H38" s="472"/>
      <c r="I38" s="472"/>
      <c r="J38" s="476"/>
      <c r="K38" s="335">
        <f>IF(X34="","",X34)</f>
        <v>1</v>
      </c>
      <c r="L38" s="336"/>
      <c r="M38" s="6" t="s">
        <v>8</v>
      </c>
      <c r="N38" s="336">
        <f>IF(U34="","",U34)</f>
        <v>2</v>
      </c>
      <c r="O38" s="336"/>
      <c r="P38" s="339">
        <f>IF(X36="","",X36)</f>
        <v>0</v>
      </c>
      <c r="Q38" s="336"/>
      <c r="R38" s="6" t="s">
        <v>8</v>
      </c>
      <c r="S38" s="336">
        <f>IF(U36="","",U36)</f>
        <v>2</v>
      </c>
      <c r="T38" s="340"/>
      <c r="U38" s="351"/>
      <c r="V38" s="351"/>
      <c r="W38" s="351"/>
      <c r="X38" s="351"/>
      <c r="Y38" s="352"/>
      <c r="Z38" s="331"/>
      <c r="AA38" s="332"/>
      <c r="AB38" s="332"/>
      <c r="AC38" s="334"/>
    </row>
    <row r="39" spans="1:41" s="21" customFormat="1" ht="4.5" customHeight="1"/>
    <row r="40" spans="1:41" s="2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38">
        <v>23</v>
      </c>
      <c r="Z40" s="338"/>
      <c r="AA40" s="337" t="s">
        <v>2</v>
      </c>
      <c r="AB40" s="338"/>
      <c r="AC40" s="338"/>
    </row>
    <row r="41" spans="1:41" s="21" customFormat="1" ht="15" customHeight="1">
      <c r="A41" s="25"/>
      <c r="B41" s="29"/>
      <c r="C41" s="29"/>
      <c r="D41" s="4" t="s">
        <v>19</v>
      </c>
      <c r="E41" s="483" t="s">
        <v>25</v>
      </c>
      <c r="F41" s="392"/>
      <c r="G41" s="392"/>
      <c r="H41" s="29"/>
      <c r="I41" s="29"/>
      <c r="J41" s="26"/>
      <c r="K41" s="484" t="str">
        <f>B42</f>
        <v>西村</v>
      </c>
      <c r="L41" s="484"/>
      <c r="M41" s="36" t="s">
        <v>18</v>
      </c>
      <c r="N41" s="484" t="str">
        <f>B43</f>
        <v>高松</v>
      </c>
      <c r="O41" s="484"/>
      <c r="P41" s="486" t="str">
        <f>B44</f>
        <v>細谷</v>
      </c>
      <c r="Q41" s="484"/>
      <c r="R41" s="36" t="s">
        <v>18</v>
      </c>
      <c r="S41" s="484" t="str">
        <f>B45</f>
        <v>松本</v>
      </c>
      <c r="T41" s="487"/>
      <c r="U41" s="484" t="str">
        <f>B46</f>
        <v>星加</v>
      </c>
      <c r="V41" s="484"/>
      <c r="W41" s="36" t="s">
        <v>18</v>
      </c>
      <c r="X41" s="484" t="str">
        <f>B47</f>
        <v>和島</v>
      </c>
      <c r="Y41" s="484"/>
      <c r="Z41" s="395" t="s">
        <v>17</v>
      </c>
      <c r="AA41" s="396"/>
      <c r="AB41" s="397" t="s">
        <v>13</v>
      </c>
      <c r="AC41" s="398"/>
    </row>
    <row r="42" spans="1:41" s="21" customFormat="1" ht="15" customHeight="1">
      <c r="A42" s="408">
        <v>1</v>
      </c>
      <c r="B42" s="470" t="s">
        <v>226</v>
      </c>
      <c r="C42" s="470"/>
      <c r="D42" s="470"/>
      <c r="E42" s="492" t="s">
        <v>108</v>
      </c>
      <c r="F42" s="492"/>
      <c r="G42" s="478" t="s">
        <v>91</v>
      </c>
      <c r="H42" s="478"/>
      <c r="I42" s="478"/>
      <c r="J42" s="479"/>
      <c r="K42" s="485"/>
      <c r="L42" s="485"/>
      <c r="M42" s="485"/>
      <c r="N42" s="485"/>
      <c r="O42" s="485"/>
      <c r="P42" s="48"/>
      <c r="Q42" s="388" t="str">
        <f>IF(P43="","",IF(P43&gt;S43,"○","×"))</f>
        <v>×</v>
      </c>
      <c r="R42" s="388"/>
      <c r="S42" s="388"/>
      <c r="T42" s="59"/>
      <c r="U42" s="58"/>
      <c r="V42" s="388" t="str">
        <f>IF(U43="","",IF(U43&gt;X43,"○","×"))</f>
        <v>○</v>
      </c>
      <c r="W42" s="388"/>
      <c r="X42" s="388"/>
      <c r="Y42" s="59"/>
      <c r="Z42" s="495">
        <f>IF(AND(L42="",Q42="",V42=""),"",COUNTIF(K42:Y43,"○")*2+COUNTIF(K42:Y43,"×"))</f>
        <v>3</v>
      </c>
      <c r="AA42" s="496"/>
      <c r="AB42" s="496">
        <f>IF(Z42="","",RANK(Z42,Z42:AA47,))</f>
        <v>2</v>
      </c>
      <c r="AC42" s="497"/>
      <c r="AJ42" s="21" t="str">
        <f>D41&amp;AB42</f>
        <v>Ｅ2</v>
      </c>
      <c r="AK42" s="21" t="str">
        <f>B42</f>
        <v>西村</v>
      </c>
      <c r="AL42" s="21" t="str">
        <f>B43</f>
        <v>高松</v>
      </c>
      <c r="AM42" s="19" t="str">
        <f>E42</f>
        <v>(高)</v>
      </c>
      <c r="AN42" s="19" t="str">
        <f>G42</f>
        <v>ＴＥＡＭ２５</v>
      </c>
      <c r="AO42" s="19" t="str">
        <f>IF(G43="",G42,G43)</f>
        <v>黒潮クラブ</v>
      </c>
    </row>
    <row r="43" spans="1:41" s="21" customFormat="1" ht="15" customHeight="1">
      <c r="A43" s="408"/>
      <c r="B43" s="371" t="s">
        <v>150</v>
      </c>
      <c r="C43" s="371"/>
      <c r="D43" s="371"/>
      <c r="E43" s="480"/>
      <c r="F43" s="480"/>
      <c r="G43" s="480" t="s">
        <v>86</v>
      </c>
      <c r="H43" s="480"/>
      <c r="I43" s="480"/>
      <c r="J43" s="481"/>
      <c r="K43" s="357"/>
      <c r="L43" s="357"/>
      <c r="M43" s="357"/>
      <c r="N43" s="357"/>
      <c r="O43" s="357"/>
      <c r="P43" s="365">
        <v>0</v>
      </c>
      <c r="Q43" s="364"/>
      <c r="R43" s="2" t="s">
        <v>8</v>
      </c>
      <c r="S43" s="364">
        <v>2</v>
      </c>
      <c r="T43" s="366"/>
      <c r="U43" s="364">
        <v>2</v>
      </c>
      <c r="V43" s="364"/>
      <c r="W43" s="2" t="s">
        <v>8</v>
      </c>
      <c r="X43" s="364">
        <v>1</v>
      </c>
      <c r="Y43" s="366"/>
      <c r="Z43" s="360"/>
      <c r="AA43" s="361"/>
      <c r="AB43" s="361"/>
      <c r="AC43" s="362"/>
      <c r="AM43" s="19"/>
      <c r="AN43" s="19"/>
      <c r="AO43" s="19"/>
    </row>
    <row r="44" spans="1:41" s="21" customFormat="1" ht="15" customHeight="1">
      <c r="A44" s="399">
        <v>2</v>
      </c>
      <c r="B44" s="491" t="s">
        <v>479</v>
      </c>
      <c r="C44" s="491"/>
      <c r="D44" s="491"/>
      <c r="E44" s="492" t="s">
        <v>106</v>
      </c>
      <c r="F44" s="492"/>
      <c r="G44" s="492" t="s">
        <v>449</v>
      </c>
      <c r="H44" s="492"/>
      <c r="I44" s="492"/>
      <c r="J44" s="494"/>
      <c r="K44" s="63"/>
      <c r="L44" s="346" t="str">
        <f>IF(K45="","",IF(K45&gt;N45,"○","×"))</f>
        <v>○</v>
      </c>
      <c r="M44" s="346"/>
      <c r="N44" s="346"/>
      <c r="O44" s="63"/>
      <c r="P44" s="347"/>
      <c r="Q44" s="348"/>
      <c r="R44" s="348"/>
      <c r="S44" s="348"/>
      <c r="T44" s="378"/>
      <c r="U44" s="63"/>
      <c r="V44" s="346" t="str">
        <f>IF(U45="","",IF(U45&gt;X45,"○","×"))</f>
        <v>○</v>
      </c>
      <c r="W44" s="346"/>
      <c r="X44" s="346"/>
      <c r="Y44" s="63"/>
      <c r="Z44" s="329">
        <f>IF(AND(L44="",Q44="",V44=""),"",COUNTIF(K44:Y45,"○")*2+COUNTIF(K44:Y45,"×"))</f>
        <v>4</v>
      </c>
      <c r="AA44" s="330"/>
      <c r="AB44" s="330">
        <f>IF(Z44="","",RANK(Z44,Z42:AA47,))</f>
        <v>1</v>
      </c>
      <c r="AC44" s="333"/>
      <c r="AJ44" s="21" t="str">
        <f>D41&amp;AB44</f>
        <v>Ｅ1</v>
      </c>
      <c r="AK44" s="21" t="str">
        <f>B44</f>
        <v>細谷</v>
      </c>
      <c r="AL44" s="21" t="str">
        <f>B45</f>
        <v>松本</v>
      </c>
      <c r="AM44" s="19" t="str">
        <f>E44</f>
        <v>(香)</v>
      </c>
      <c r="AN44" s="19" t="str">
        <f>G44</f>
        <v>綾川体協</v>
      </c>
      <c r="AO44" s="19" t="str">
        <f>IF(G45="",G44,G45)</f>
        <v>綾川体協</v>
      </c>
    </row>
    <row r="45" spans="1:41" s="21" customFormat="1" ht="15" customHeight="1">
      <c r="A45" s="384"/>
      <c r="B45" s="371" t="s">
        <v>131</v>
      </c>
      <c r="C45" s="371"/>
      <c r="D45" s="371"/>
      <c r="E45" s="478"/>
      <c r="F45" s="478"/>
      <c r="G45" s="478"/>
      <c r="H45" s="478"/>
      <c r="I45" s="478"/>
      <c r="J45" s="479"/>
      <c r="K45" s="374">
        <f>IF(S43="","",S43)</f>
        <v>2</v>
      </c>
      <c r="L45" s="374"/>
      <c r="M45" s="5" t="s">
        <v>8</v>
      </c>
      <c r="N45" s="374">
        <f>IF(P43="","",P43)</f>
        <v>0</v>
      </c>
      <c r="O45" s="374"/>
      <c r="P45" s="379"/>
      <c r="Q45" s="380"/>
      <c r="R45" s="380"/>
      <c r="S45" s="380"/>
      <c r="T45" s="381"/>
      <c r="U45" s="374">
        <v>2</v>
      </c>
      <c r="V45" s="374"/>
      <c r="W45" s="5" t="s">
        <v>8</v>
      </c>
      <c r="X45" s="374">
        <v>0</v>
      </c>
      <c r="Y45" s="374"/>
      <c r="Z45" s="368"/>
      <c r="AA45" s="369"/>
      <c r="AB45" s="369"/>
      <c r="AC45" s="370"/>
      <c r="AM45" s="19"/>
      <c r="AN45" s="19"/>
      <c r="AO45" s="19"/>
    </row>
    <row r="46" spans="1:41" s="21" customFormat="1" ht="15" customHeight="1">
      <c r="A46" s="341">
        <v>3</v>
      </c>
      <c r="B46" s="482" t="s">
        <v>162</v>
      </c>
      <c r="C46" s="482"/>
      <c r="D46" s="482"/>
      <c r="E46" s="492" t="s">
        <v>107</v>
      </c>
      <c r="F46" s="492"/>
      <c r="G46" s="492" t="s">
        <v>448</v>
      </c>
      <c r="H46" s="492"/>
      <c r="I46" s="492"/>
      <c r="J46" s="494"/>
      <c r="K46" s="66"/>
      <c r="L46" s="346" t="str">
        <f>IF(K47="","",IF(K47&gt;N47,"○","×"))</f>
        <v>×</v>
      </c>
      <c r="M46" s="346"/>
      <c r="N46" s="346"/>
      <c r="O46" s="63"/>
      <c r="P46" s="64"/>
      <c r="Q46" s="346" t="str">
        <f>IF(P47="","",IF(P47&gt;S47,"○","×"))</f>
        <v>×</v>
      </c>
      <c r="R46" s="346"/>
      <c r="S46" s="346"/>
      <c r="T46" s="67"/>
      <c r="U46" s="348"/>
      <c r="V46" s="348"/>
      <c r="W46" s="348"/>
      <c r="X46" s="348"/>
      <c r="Y46" s="349"/>
      <c r="Z46" s="360">
        <f>IF(AND(L46="",Q46="",V46=""),"",COUNTIF(K46:Y47,"○")*2+COUNTIF(K46:Y47,"×"))</f>
        <v>2</v>
      </c>
      <c r="AA46" s="361"/>
      <c r="AB46" s="361">
        <f>IF(Z46="","",RANK(Z46,Z42:AA47,))</f>
        <v>3</v>
      </c>
      <c r="AC46" s="362"/>
      <c r="AJ46" s="21" t="str">
        <f>D41&amp;AB46</f>
        <v>Ｅ3</v>
      </c>
      <c r="AK46" s="21" t="str">
        <f>B46</f>
        <v>星加</v>
      </c>
      <c r="AL46" s="21" t="str">
        <f>B47</f>
        <v>和島</v>
      </c>
      <c r="AM46" s="19" t="str">
        <f>E46</f>
        <v>(愛)</v>
      </c>
      <c r="AN46" s="19" t="str">
        <f>G46</f>
        <v>すばる</v>
      </c>
      <c r="AO46" s="19" t="str">
        <f>IF(G47="",G46,G47)</f>
        <v>すばる</v>
      </c>
    </row>
    <row r="47" spans="1:41" s="21" customFormat="1" ht="15" customHeight="1">
      <c r="A47" s="342"/>
      <c r="B47" s="308" t="s">
        <v>431</v>
      </c>
      <c r="C47" s="308"/>
      <c r="D47" s="308"/>
      <c r="E47" s="472"/>
      <c r="F47" s="472"/>
      <c r="G47" s="472"/>
      <c r="H47" s="472"/>
      <c r="I47" s="472"/>
      <c r="J47" s="476"/>
      <c r="K47" s="335">
        <f>IF(X43="","",X43)</f>
        <v>1</v>
      </c>
      <c r="L47" s="336"/>
      <c r="M47" s="6" t="s">
        <v>8</v>
      </c>
      <c r="N47" s="336">
        <f>IF(U43="","",U43)</f>
        <v>2</v>
      </c>
      <c r="O47" s="336"/>
      <c r="P47" s="339">
        <f>IF(X45="","",X45)</f>
        <v>0</v>
      </c>
      <c r="Q47" s="336"/>
      <c r="R47" s="6" t="s">
        <v>8</v>
      </c>
      <c r="S47" s="336">
        <f>IF(U45="","",U45)</f>
        <v>2</v>
      </c>
      <c r="T47" s="340"/>
      <c r="U47" s="351"/>
      <c r="V47" s="351"/>
      <c r="W47" s="351"/>
      <c r="X47" s="351"/>
      <c r="Y47" s="352"/>
      <c r="Z47" s="331"/>
      <c r="AA47" s="332"/>
      <c r="AB47" s="332"/>
      <c r="AC47" s="334"/>
    </row>
    <row r="48" spans="1:41" s="21" customFormat="1" ht="4.5" customHeight="1"/>
    <row r="49" spans="1:41" s="21" customFormat="1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38">
        <v>23</v>
      </c>
      <c r="Z49" s="338"/>
      <c r="AA49" s="337" t="s">
        <v>2</v>
      </c>
      <c r="AB49" s="338"/>
      <c r="AC49" s="338"/>
    </row>
    <row r="50" spans="1:41" s="21" customFormat="1" ht="15" customHeight="1">
      <c r="A50" s="25"/>
      <c r="B50" s="29"/>
      <c r="C50" s="29"/>
      <c r="D50" s="4" t="s">
        <v>20</v>
      </c>
      <c r="E50" s="483" t="s">
        <v>25</v>
      </c>
      <c r="F50" s="392"/>
      <c r="G50" s="392"/>
      <c r="H50" s="29"/>
      <c r="I50" s="29"/>
      <c r="J50" s="26"/>
      <c r="K50" s="484" t="str">
        <f>B51</f>
        <v>古田</v>
      </c>
      <c r="L50" s="484"/>
      <c r="M50" s="36" t="s">
        <v>18</v>
      </c>
      <c r="N50" s="484" t="str">
        <f>B52</f>
        <v>山田</v>
      </c>
      <c r="O50" s="484"/>
      <c r="P50" s="486" t="str">
        <f>B53</f>
        <v>木内</v>
      </c>
      <c r="Q50" s="484"/>
      <c r="R50" s="36" t="s">
        <v>18</v>
      </c>
      <c r="S50" s="484" t="str">
        <f>B54</f>
        <v>山本</v>
      </c>
      <c r="T50" s="487"/>
      <c r="U50" s="484" t="str">
        <f>B55</f>
        <v>川口</v>
      </c>
      <c r="V50" s="484"/>
      <c r="W50" s="36" t="s">
        <v>18</v>
      </c>
      <c r="X50" s="484" t="str">
        <f>B56</f>
        <v>高杉</v>
      </c>
      <c r="Y50" s="484"/>
      <c r="Z50" s="395" t="s">
        <v>17</v>
      </c>
      <c r="AA50" s="396"/>
      <c r="AB50" s="397" t="s">
        <v>13</v>
      </c>
      <c r="AC50" s="398"/>
    </row>
    <row r="51" spans="1:41" s="21" customFormat="1" ht="15" customHeight="1">
      <c r="A51" s="408">
        <v>1</v>
      </c>
      <c r="B51" s="470" t="s">
        <v>203</v>
      </c>
      <c r="C51" s="470"/>
      <c r="D51" s="470"/>
      <c r="E51" s="492" t="s">
        <v>108</v>
      </c>
      <c r="F51" s="492"/>
      <c r="G51" s="492" t="s">
        <v>86</v>
      </c>
      <c r="H51" s="492"/>
      <c r="I51" s="492"/>
      <c r="J51" s="494"/>
      <c r="K51" s="485"/>
      <c r="L51" s="485"/>
      <c r="M51" s="485"/>
      <c r="N51" s="485"/>
      <c r="O51" s="485"/>
      <c r="P51" s="256"/>
      <c r="Q51" s="429" t="str">
        <f>IF(P52="","",IF(P52&gt;S52,"○","×"))</f>
        <v>○</v>
      </c>
      <c r="R51" s="429"/>
      <c r="S51" s="429"/>
      <c r="T51" s="190"/>
      <c r="U51" s="188"/>
      <c r="V51" s="429" t="str">
        <f>IF(U52="","",IF(U52&gt;X52,"○","×"))</f>
        <v>×</v>
      </c>
      <c r="W51" s="429"/>
      <c r="X51" s="429"/>
      <c r="Y51" s="190"/>
      <c r="Z51" s="495">
        <f>IF(AND(L51="",Q51="",V51=""),"",COUNTIF(K51:Y52,"○")*2+COUNTIF(K51:Y52,"×"))</f>
        <v>3</v>
      </c>
      <c r="AA51" s="496"/>
      <c r="AB51" s="496">
        <v>2</v>
      </c>
      <c r="AC51" s="497"/>
      <c r="AJ51" s="21" t="str">
        <f>D50&amp;AB51</f>
        <v>Ｆ2</v>
      </c>
      <c r="AK51" s="21" t="str">
        <f>B51</f>
        <v>古田</v>
      </c>
      <c r="AL51" s="21" t="str">
        <f>B52</f>
        <v>山田</v>
      </c>
      <c r="AM51" s="19" t="str">
        <f>E51</f>
        <v>(高)</v>
      </c>
      <c r="AN51" s="19" t="str">
        <f>G51</f>
        <v>黒潮クラブ</v>
      </c>
      <c r="AO51" s="19" t="str">
        <f>IF(G52="",G51,G52)</f>
        <v>黒潮クラブ</v>
      </c>
    </row>
    <row r="52" spans="1:41" s="21" customFormat="1" ht="15" customHeight="1">
      <c r="A52" s="408"/>
      <c r="B52" s="371" t="s">
        <v>143</v>
      </c>
      <c r="C52" s="371"/>
      <c r="D52" s="371"/>
      <c r="E52" s="480"/>
      <c r="F52" s="480"/>
      <c r="G52" s="480"/>
      <c r="H52" s="480"/>
      <c r="I52" s="480"/>
      <c r="J52" s="481"/>
      <c r="K52" s="357"/>
      <c r="L52" s="357"/>
      <c r="M52" s="357"/>
      <c r="N52" s="357"/>
      <c r="O52" s="357"/>
      <c r="P52" s="509">
        <v>2</v>
      </c>
      <c r="Q52" s="410"/>
      <c r="R52" s="207" t="s">
        <v>8</v>
      </c>
      <c r="S52" s="410">
        <v>1</v>
      </c>
      <c r="T52" s="411"/>
      <c r="U52" s="410">
        <v>1</v>
      </c>
      <c r="V52" s="410"/>
      <c r="W52" s="207" t="s">
        <v>8</v>
      </c>
      <c r="X52" s="410">
        <v>2</v>
      </c>
      <c r="Y52" s="411"/>
      <c r="Z52" s="360"/>
      <c r="AA52" s="361"/>
      <c r="AB52" s="361"/>
      <c r="AC52" s="362"/>
      <c r="AM52" s="19"/>
      <c r="AN52" s="19"/>
      <c r="AO52" s="19"/>
    </row>
    <row r="53" spans="1:41" s="21" customFormat="1" ht="15" customHeight="1">
      <c r="A53" s="341">
        <v>2</v>
      </c>
      <c r="B53" s="491" t="s">
        <v>209</v>
      </c>
      <c r="C53" s="491"/>
      <c r="D53" s="491"/>
      <c r="E53" s="478" t="s">
        <v>105</v>
      </c>
      <c r="F53" s="478"/>
      <c r="G53" s="492" t="s">
        <v>92</v>
      </c>
      <c r="H53" s="492"/>
      <c r="I53" s="492"/>
      <c r="J53" s="494"/>
      <c r="K53" s="193"/>
      <c r="L53" s="417" t="str">
        <f>IF(K54="","",IF(K54&gt;N54,"○","×"))</f>
        <v>×</v>
      </c>
      <c r="M53" s="417"/>
      <c r="N53" s="417"/>
      <c r="O53" s="193"/>
      <c r="P53" s="347"/>
      <c r="Q53" s="348"/>
      <c r="R53" s="348"/>
      <c r="S53" s="348"/>
      <c r="T53" s="378"/>
      <c r="U53" s="193"/>
      <c r="V53" s="417" t="str">
        <f>IF(U54="","",IF(U54&gt;X54,"○","×"))</f>
        <v>○</v>
      </c>
      <c r="W53" s="417"/>
      <c r="X53" s="417"/>
      <c r="Y53" s="193"/>
      <c r="Z53" s="329">
        <f>IF(AND(L53="",Q53="",V53=""),"",COUNTIF(K53:Y54,"○")*2+COUNTIF(K53:Y54,"×"))</f>
        <v>3</v>
      </c>
      <c r="AA53" s="330"/>
      <c r="AB53" s="330">
        <v>1</v>
      </c>
      <c r="AC53" s="333"/>
      <c r="AJ53" s="21" t="str">
        <f>D50&amp;AB53</f>
        <v>Ｆ1</v>
      </c>
      <c r="AK53" s="21" t="str">
        <f>B53</f>
        <v>木内</v>
      </c>
      <c r="AL53" s="21" t="str">
        <f>B54</f>
        <v>山本</v>
      </c>
      <c r="AM53" s="19" t="str">
        <f>E53</f>
        <v>(徳)</v>
      </c>
      <c r="AN53" s="19" t="str">
        <f>G53</f>
        <v>国府クラブ</v>
      </c>
      <c r="AO53" s="19" t="str">
        <f>IF(G54="",G53,G54)</f>
        <v>ふれあい</v>
      </c>
    </row>
    <row r="54" spans="1:41" s="21" customFormat="1" ht="15" customHeight="1">
      <c r="A54" s="408"/>
      <c r="B54" s="321" t="s">
        <v>164</v>
      </c>
      <c r="C54" s="321"/>
      <c r="D54" s="321"/>
      <c r="E54" s="478"/>
      <c r="F54" s="478"/>
      <c r="G54" s="478" t="s">
        <v>178</v>
      </c>
      <c r="H54" s="478"/>
      <c r="I54" s="478"/>
      <c r="J54" s="479"/>
      <c r="K54" s="420">
        <f>IF(S52="","",S52)</f>
        <v>1</v>
      </c>
      <c r="L54" s="420"/>
      <c r="M54" s="206" t="s">
        <v>8</v>
      </c>
      <c r="N54" s="420">
        <f>IF(P52="","",P52)</f>
        <v>2</v>
      </c>
      <c r="O54" s="420"/>
      <c r="P54" s="379"/>
      <c r="Q54" s="380"/>
      <c r="R54" s="380"/>
      <c r="S54" s="380"/>
      <c r="T54" s="381"/>
      <c r="U54" s="420">
        <v>2</v>
      </c>
      <c r="V54" s="420"/>
      <c r="W54" s="206" t="s">
        <v>8</v>
      </c>
      <c r="X54" s="420">
        <v>0</v>
      </c>
      <c r="Y54" s="420"/>
      <c r="Z54" s="368"/>
      <c r="AA54" s="369"/>
      <c r="AB54" s="369"/>
      <c r="AC54" s="370"/>
      <c r="AM54" s="19"/>
      <c r="AN54" s="19"/>
      <c r="AO54" s="19"/>
    </row>
    <row r="55" spans="1:41" s="21" customFormat="1" ht="15" customHeight="1">
      <c r="A55" s="399">
        <v>3</v>
      </c>
      <c r="B55" s="482" t="s">
        <v>239</v>
      </c>
      <c r="C55" s="482"/>
      <c r="D55" s="482"/>
      <c r="E55" s="492" t="s">
        <v>106</v>
      </c>
      <c r="F55" s="492"/>
      <c r="G55" s="492" t="s">
        <v>240</v>
      </c>
      <c r="H55" s="492"/>
      <c r="I55" s="492"/>
      <c r="J55" s="494"/>
      <c r="K55" s="195"/>
      <c r="L55" s="417" t="str">
        <f>IF(K56="","",IF(K56&gt;N56,"○","×"))</f>
        <v>○</v>
      </c>
      <c r="M55" s="417"/>
      <c r="N55" s="417"/>
      <c r="O55" s="193"/>
      <c r="P55" s="192"/>
      <c r="Q55" s="417" t="str">
        <f>IF(P56="","",IF(P56&gt;S56,"○","×"))</f>
        <v>×</v>
      </c>
      <c r="R55" s="417"/>
      <c r="S55" s="417"/>
      <c r="T55" s="194"/>
      <c r="U55" s="348"/>
      <c r="V55" s="348"/>
      <c r="W55" s="348"/>
      <c r="X55" s="348"/>
      <c r="Y55" s="349"/>
      <c r="Z55" s="360">
        <f>IF(AND(L55="",Q55="",V55=""),"",COUNTIF(K55:Y56,"○")*2+COUNTIF(K55:Y56,"×"))</f>
        <v>3</v>
      </c>
      <c r="AA55" s="361"/>
      <c r="AB55" s="361">
        <v>3</v>
      </c>
      <c r="AC55" s="362"/>
      <c r="AJ55" s="21" t="str">
        <f>D50&amp;AB55</f>
        <v>Ｆ3</v>
      </c>
      <c r="AK55" s="21" t="str">
        <f>B55</f>
        <v>川口</v>
      </c>
      <c r="AL55" s="21" t="str">
        <f>B56</f>
        <v>高杉</v>
      </c>
      <c r="AM55" s="19" t="str">
        <f>E55</f>
        <v>(香)</v>
      </c>
      <c r="AN55" s="19" t="str">
        <f>G55</f>
        <v>桜ＴＴＣ</v>
      </c>
      <c r="AO55" s="19" t="str">
        <f>IF(G56="",G55,G56)</f>
        <v>桜ＴＴＣ</v>
      </c>
    </row>
    <row r="56" spans="1:41" s="21" customFormat="1" ht="15" customHeight="1">
      <c r="A56" s="442"/>
      <c r="B56" s="308" t="s">
        <v>433</v>
      </c>
      <c r="C56" s="308"/>
      <c r="D56" s="308"/>
      <c r="E56" s="472"/>
      <c r="F56" s="472"/>
      <c r="G56" s="472"/>
      <c r="H56" s="472"/>
      <c r="I56" s="472"/>
      <c r="J56" s="476"/>
      <c r="K56" s="544">
        <f>IF(X52="","",X52)</f>
        <v>2</v>
      </c>
      <c r="L56" s="505"/>
      <c r="M56" s="252" t="s">
        <v>8</v>
      </c>
      <c r="N56" s="505">
        <f>IF(U52="","",U52)</f>
        <v>1</v>
      </c>
      <c r="O56" s="505"/>
      <c r="P56" s="506">
        <f>IF(X54="","",X54)</f>
        <v>0</v>
      </c>
      <c r="Q56" s="505"/>
      <c r="R56" s="252" t="s">
        <v>8</v>
      </c>
      <c r="S56" s="505">
        <f>IF(U54="","",U54)</f>
        <v>2</v>
      </c>
      <c r="T56" s="507"/>
      <c r="U56" s="351"/>
      <c r="V56" s="351"/>
      <c r="W56" s="351"/>
      <c r="X56" s="351"/>
      <c r="Y56" s="352"/>
      <c r="Z56" s="331"/>
      <c r="AA56" s="332"/>
      <c r="AB56" s="332"/>
      <c r="AC56" s="334"/>
    </row>
    <row r="57" spans="1:41" s="286" customFormat="1" ht="15" customHeight="1">
      <c r="A57" s="282"/>
      <c r="B57" s="283"/>
      <c r="C57" s="283"/>
      <c r="D57" s="283"/>
      <c r="E57" s="284"/>
      <c r="F57" s="284"/>
      <c r="G57" s="284"/>
      <c r="H57" s="284"/>
      <c r="I57" s="284"/>
      <c r="J57" s="284"/>
      <c r="K57" s="285"/>
      <c r="L57" s="285"/>
      <c r="M57" s="212"/>
      <c r="N57" s="285"/>
      <c r="O57" s="285"/>
      <c r="P57" s="285"/>
      <c r="Q57" s="285"/>
      <c r="R57" s="212"/>
      <c r="S57" s="285"/>
      <c r="T57" s="285"/>
      <c r="U57" s="282"/>
      <c r="V57" s="282"/>
      <c r="W57" s="282"/>
      <c r="X57" s="282"/>
      <c r="Y57" s="282"/>
      <c r="Z57" s="282"/>
      <c r="AA57" s="282"/>
      <c r="AB57" s="282"/>
      <c r="AC57" s="282"/>
    </row>
    <row r="58" spans="1:41" ht="21" customHeight="1">
      <c r="D58" s="401" t="s">
        <v>914</v>
      </c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35"/>
    </row>
    <row r="59" spans="1:41" ht="1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35"/>
    </row>
    <row r="60" spans="1:41" s="21" customFormat="1" ht="18.75" customHeight="1">
      <c r="B60" s="2" t="s">
        <v>9</v>
      </c>
      <c r="C60" s="321" t="s">
        <v>1</v>
      </c>
      <c r="D60" s="321"/>
      <c r="E60" s="321"/>
      <c r="F60" s="321"/>
      <c r="G60" s="321"/>
      <c r="H60" s="2" t="s">
        <v>10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1:41" s="21" customFormat="1" ht="15" customHeight="1"/>
    <row r="62" spans="1:41" s="21" customFormat="1" ht="15" customHeight="1">
      <c r="A62" s="358" t="s">
        <v>53</v>
      </c>
      <c r="B62" s="358"/>
      <c r="C62" s="358"/>
      <c r="D62" s="358"/>
      <c r="E62" s="358"/>
      <c r="F62" s="35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41" s="21" customFormat="1" ht="15" customHeight="1">
      <c r="A63" s="359" t="s">
        <v>45</v>
      </c>
      <c r="B63" s="359"/>
      <c r="C63" s="359"/>
      <c r="D63" s="359"/>
      <c r="E63" s="359"/>
      <c r="F63" s="359"/>
      <c r="G63" s="2" t="s">
        <v>7</v>
      </c>
      <c r="H63" s="17">
        <v>2</v>
      </c>
      <c r="I63" s="17" t="s">
        <v>27</v>
      </c>
      <c r="J63" s="17">
        <v>3</v>
      </c>
      <c r="K63" s="358" t="s">
        <v>50</v>
      </c>
      <c r="L63" s="359"/>
      <c r="M63" s="17"/>
      <c r="N63" s="2" t="s">
        <v>16</v>
      </c>
      <c r="O63" s="17">
        <v>1</v>
      </c>
      <c r="P63" s="17" t="s">
        <v>27</v>
      </c>
      <c r="Q63" s="17">
        <v>3</v>
      </c>
      <c r="R63" s="358" t="s">
        <v>51</v>
      </c>
      <c r="S63" s="359"/>
      <c r="T63" s="17"/>
      <c r="U63" s="2" t="s">
        <v>28</v>
      </c>
      <c r="V63" s="17">
        <v>1</v>
      </c>
      <c r="W63" s="17" t="s">
        <v>27</v>
      </c>
      <c r="X63" s="17">
        <v>2</v>
      </c>
      <c r="Y63" s="358" t="s">
        <v>52</v>
      </c>
      <c r="Z63" s="359"/>
      <c r="AA63" s="17"/>
      <c r="AB63" s="17"/>
      <c r="AC63" s="17"/>
      <c r="AD63" s="17"/>
      <c r="AE63" s="17"/>
      <c r="AF63" s="17"/>
      <c r="AG63" s="17"/>
    </row>
    <row r="64" spans="1:41" s="21" customFormat="1" ht="15" customHeight="1">
      <c r="A64" s="17"/>
      <c r="B64" s="17"/>
      <c r="C64" s="17"/>
      <c r="D64" s="17"/>
      <c r="E64" s="17"/>
      <c r="F64" s="17"/>
      <c r="G64" s="2"/>
      <c r="H64" s="17"/>
      <c r="I64" s="17"/>
      <c r="J64" s="17"/>
      <c r="K64" s="2"/>
      <c r="L64" s="17"/>
      <c r="M64" s="17"/>
      <c r="N64" s="2"/>
      <c r="O64" s="17"/>
      <c r="P64" s="17"/>
      <c r="Q64" s="17"/>
      <c r="R64" s="2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</row>
    <row r="65" spans="1:32" s="21" customFormat="1" ht="15" customHeight="1">
      <c r="A65" s="2" t="s">
        <v>9</v>
      </c>
      <c r="B65" s="321" t="s">
        <v>335</v>
      </c>
      <c r="C65" s="354"/>
      <c r="D65" s="354"/>
      <c r="E65" s="354"/>
      <c r="F65" s="354"/>
      <c r="G65" s="354"/>
      <c r="H65" s="354"/>
      <c r="I65" s="2" t="s">
        <v>10</v>
      </c>
      <c r="J65" s="16"/>
      <c r="K65" s="17"/>
      <c r="L65" s="17"/>
      <c r="M65" s="17"/>
      <c r="N65" s="17"/>
      <c r="O65" s="17"/>
      <c r="P65" s="19"/>
      <c r="Q65" s="17"/>
      <c r="R65" s="17"/>
      <c r="S65" s="17"/>
      <c r="T65" s="17"/>
      <c r="U65" s="17"/>
    </row>
    <row r="66" spans="1:32" s="21" customFormat="1" ht="15" customHeight="1"/>
    <row r="67" spans="1:32" s="21" customFormat="1" ht="15" customHeight="1" thickBot="1">
      <c r="A67" s="306" t="s">
        <v>3</v>
      </c>
      <c r="B67" s="307">
        <v>1</v>
      </c>
      <c r="C67" s="469" t="str">
        <f>IF(ISERROR(VLOOKUP(A67&amp;B67,$AJ:$AO,2,FALSE))=TRUE,"",VLOOKUP(A67&amp;B67,$AJ:$AO,2,FALSE))</f>
        <v>藤原</v>
      </c>
      <c r="D67" s="470"/>
      <c r="E67" s="470"/>
      <c r="F67" s="471" t="str">
        <f>IF(ISERROR(VLOOKUP(A67&amp;B67,$AJ:$AO,4,FALSE))=TRUE,"(　)",VLOOKUP(A67&amp;B67,$AJ:$AO,4,FALSE))</f>
        <v>(愛)</v>
      </c>
      <c r="G67" s="471"/>
      <c r="H67" s="471" t="str">
        <f>IF(ISERROR(VLOOKUP(A67&amp;B67,$AJ:$AO,5,FALSE))=TRUE,"",VLOOKUP(A67&amp;B67,$AJ:$AO,5,FALSE))</f>
        <v>帝友クラブ</v>
      </c>
      <c r="I67" s="471"/>
      <c r="J67" s="471"/>
      <c r="K67" s="473"/>
      <c r="L67" s="224"/>
      <c r="M67" s="215"/>
      <c r="N67" s="90"/>
      <c r="P67" s="90"/>
      <c r="Q67" s="90"/>
      <c r="S67" s="94"/>
      <c r="T67" s="94"/>
      <c r="U67" s="94"/>
      <c r="V67" s="469" t="str">
        <f>IF(ISERROR(VLOOKUP(AE67&amp;AF67,$AJ:$AO,2,FALSE))=TRUE,"",VLOOKUP(AE67&amp;AF67,$AJ:$AO,2,FALSE))</f>
        <v>中山</v>
      </c>
      <c r="W67" s="470"/>
      <c r="X67" s="470"/>
      <c r="Y67" s="471" t="str">
        <f>IF(ISERROR(VLOOKUP(AE67&amp;AF67,$AJ:$AO,4,FALSE))=TRUE,"(　)",VLOOKUP(AE67&amp;AF67,$AJ:$AO,4,FALSE))</f>
        <v>(徳)</v>
      </c>
      <c r="Z67" s="471"/>
      <c r="AA67" s="471" t="str">
        <f>IF(ISERROR(VLOOKUP(AE67&amp;AF67,$AJ:$AO,5,FALSE))=TRUE,"",VLOOKUP(AE67&amp;AF67,$AJ:$AO,5,FALSE))</f>
        <v>クロサキ</v>
      </c>
      <c r="AB67" s="471"/>
      <c r="AC67" s="471"/>
      <c r="AD67" s="473"/>
      <c r="AE67" s="306" t="s">
        <v>5</v>
      </c>
      <c r="AF67" s="307">
        <v>1</v>
      </c>
    </row>
    <row r="68" spans="1:32" s="21" customFormat="1" ht="15" customHeight="1" thickTop="1" thickBot="1">
      <c r="A68" s="307"/>
      <c r="B68" s="307"/>
      <c r="C68" s="474" t="str">
        <f>IF(ISERROR(VLOOKUP(A67&amp;B67,$AJ:$AO,3,FALSE))=TRUE,"",VLOOKUP(A67&amp;B67,$AJ:$AO,3,FALSE))</f>
        <v>山本</v>
      </c>
      <c r="D68" s="475"/>
      <c r="E68" s="475"/>
      <c r="F68" s="472"/>
      <c r="G68" s="472"/>
      <c r="H68" s="472" t="str">
        <f>IF(ISERROR(VLOOKUP(A67&amp;B67,$AJ:$AO,6,FALSE))=TRUE,"",VLOOKUP(A67&amp;B67,$AJ:$AO,6,FALSE))</f>
        <v>帝友クラブ</v>
      </c>
      <c r="I68" s="472"/>
      <c r="J68" s="472"/>
      <c r="K68" s="476"/>
      <c r="L68" s="208"/>
      <c r="M68" s="257"/>
      <c r="N68" s="94"/>
      <c r="P68" s="94"/>
      <c r="Q68" s="94"/>
      <c r="S68" s="94"/>
      <c r="T68" s="223"/>
      <c r="U68" s="280"/>
      <c r="V68" s="474" t="str">
        <f>IF(ISERROR(VLOOKUP(AE67&amp;AF67,$AJ:$AO,3,FALSE))=TRUE,"",VLOOKUP(AE67&amp;AF67,$AJ:$AO,3,FALSE))</f>
        <v>長尾</v>
      </c>
      <c r="W68" s="475"/>
      <c r="X68" s="475"/>
      <c r="Y68" s="472"/>
      <c r="Z68" s="472"/>
      <c r="AA68" s="472" t="str">
        <f>IF(ISERROR(VLOOKUP(AE67&amp;AF67,$AJ:$AO,6,FALSE))=TRUE,"",VLOOKUP(AE67&amp;AF67,$AJ:$AO,6,FALSE))</f>
        <v>渭水クラブ</v>
      </c>
      <c r="AB68" s="472"/>
      <c r="AC68" s="472"/>
      <c r="AD68" s="476"/>
      <c r="AE68" s="307"/>
      <c r="AF68" s="307"/>
    </row>
    <row r="69" spans="1:32" s="21" customFormat="1" ht="15" customHeight="1" thickTop="1" thickBot="1">
      <c r="A69" s="306" t="s">
        <v>19</v>
      </c>
      <c r="B69" s="307">
        <v>1</v>
      </c>
      <c r="C69" s="469" t="str">
        <f>IF(ISERROR(VLOOKUP(A69&amp;B69,$AJ:$AO,2,FALSE))=TRUE,"",VLOOKUP(A69&amp;B69,$AJ:$AO,2,FALSE))</f>
        <v>細谷</v>
      </c>
      <c r="D69" s="470"/>
      <c r="E69" s="470"/>
      <c r="F69" s="471" t="str">
        <f>IF(ISERROR(VLOOKUP(A69&amp;B69,$AJ:$AO,4,FALSE))=TRUE,"(　)",VLOOKUP(A69&amp;B69,$AJ:$AO,4,FALSE))</f>
        <v>(香)</v>
      </c>
      <c r="G69" s="471"/>
      <c r="H69" s="471" t="str">
        <f>IF(ISERROR(VLOOKUP(A69&amp;B69,$AJ:$AO,5,FALSE))=TRUE,"",VLOOKUP(A69&amp;B69,$AJ:$AO,5,FALSE))</f>
        <v>綾川体協</v>
      </c>
      <c r="I69" s="471"/>
      <c r="J69" s="471"/>
      <c r="K69" s="473"/>
      <c r="L69" s="156"/>
      <c r="M69" s="234"/>
      <c r="N69" s="94"/>
      <c r="P69" s="230"/>
      <c r="Q69" s="219"/>
      <c r="R69" s="238"/>
      <c r="S69" s="223"/>
      <c r="T69" s="222"/>
      <c r="U69" s="160"/>
      <c r="V69" s="469" t="str">
        <f>IF(ISERROR(VLOOKUP(AE69&amp;AF69,$AJ:$AO,2,FALSE))=TRUE,"",VLOOKUP(AE69&amp;AF69,$AJ:$AO,2,FALSE))</f>
        <v>木内</v>
      </c>
      <c r="W69" s="470"/>
      <c r="X69" s="470"/>
      <c r="Y69" s="471" t="str">
        <f>IF(ISERROR(VLOOKUP(AE69&amp;AF69,$AJ:$AO,4,FALSE))=TRUE,"(　)",VLOOKUP(AE69&amp;AF69,$AJ:$AO,4,FALSE))</f>
        <v>(徳)</v>
      </c>
      <c r="Z69" s="471"/>
      <c r="AA69" s="471" t="str">
        <f>IF(ISERROR(VLOOKUP(AE69&amp;AF69,$AJ:$AO,5,FALSE))=TRUE,"",VLOOKUP(AE69&amp;AF69,$AJ:$AO,5,FALSE))</f>
        <v>国府クラブ</v>
      </c>
      <c r="AB69" s="471"/>
      <c r="AC69" s="471"/>
      <c r="AD69" s="473"/>
      <c r="AE69" s="306" t="s">
        <v>20</v>
      </c>
      <c r="AF69" s="307">
        <v>1</v>
      </c>
    </row>
    <row r="70" spans="1:32" s="21" customFormat="1" ht="15" customHeight="1" thickTop="1" thickBot="1">
      <c r="A70" s="307"/>
      <c r="B70" s="307"/>
      <c r="C70" s="474" t="str">
        <f>IF(ISERROR(VLOOKUP(A69&amp;B69,$AJ:$AO,3,FALSE))=TRUE,"",VLOOKUP(A69&amp;B69,$AJ:$AO,3,FALSE))</f>
        <v>松本</v>
      </c>
      <c r="D70" s="475"/>
      <c r="E70" s="475"/>
      <c r="F70" s="472"/>
      <c r="G70" s="472"/>
      <c r="H70" s="472" t="str">
        <f>IF(ISERROR(VLOOKUP(A69&amp;B69,$AJ:$AO,6,FALSE))=TRUE,"",VLOOKUP(A69&amp;B69,$AJ:$AO,6,FALSE))</f>
        <v>綾川体協</v>
      </c>
      <c r="I70" s="472"/>
      <c r="J70" s="472"/>
      <c r="K70" s="476"/>
      <c r="L70" s="159"/>
      <c r="M70" s="259"/>
      <c r="N70" s="225"/>
      <c r="O70" s="158"/>
      <c r="P70" s="158"/>
      <c r="Q70" s="208"/>
      <c r="R70" s="208"/>
      <c r="S70" s="222"/>
      <c r="T70" s="174"/>
      <c r="U70" s="156"/>
      <c r="V70" s="474" t="str">
        <f>IF(ISERROR(VLOOKUP(AE69&amp;AF69,$AJ:$AO,3,FALSE))=TRUE,"",VLOOKUP(AE69&amp;AF69,$AJ:$AO,3,FALSE))</f>
        <v>山本</v>
      </c>
      <c r="W70" s="475"/>
      <c r="X70" s="475"/>
      <c r="Y70" s="472"/>
      <c r="Z70" s="472"/>
      <c r="AA70" s="472" t="str">
        <f>IF(ISERROR(VLOOKUP(AE69&amp;AF69,$AJ:$AO,6,FALSE))=TRUE,"",VLOOKUP(AE69&amp;AF69,$AJ:$AO,6,FALSE))</f>
        <v>ふれあい</v>
      </c>
      <c r="AB70" s="472"/>
      <c r="AC70" s="472"/>
      <c r="AD70" s="476"/>
      <c r="AE70" s="307"/>
      <c r="AF70" s="307"/>
    </row>
    <row r="71" spans="1:32" s="21" customFormat="1" ht="15" customHeight="1" thickTop="1" thickBot="1">
      <c r="A71" s="306" t="s">
        <v>6</v>
      </c>
      <c r="B71" s="307">
        <v>1</v>
      </c>
      <c r="C71" s="469" t="str">
        <f>IF(ISERROR(VLOOKUP(A71&amp;B71,$AJ:$AO,2,FALSE))=TRUE,"",VLOOKUP(A71&amp;B71,$AJ:$AO,2,FALSE))</f>
        <v>中村</v>
      </c>
      <c r="D71" s="470"/>
      <c r="E71" s="470"/>
      <c r="F71" s="471" t="str">
        <f>IF(ISERROR(VLOOKUP(A71&amp;B71,$AJ:$AO,4,FALSE))=TRUE,"(　)",VLOOKUP(A71&amp;B71,$AJ:$AO,4,FALSE))</f>
        <v>(徳)</v>
      </c>
      <c r="G71" s="471"/>
      <c r="H71" s="471" t="str">
        <f>IF(ISERROR(VLOOKUP(A71&amp;B71,$AJ:$AO,5,FALSE))=TRUE,"",VLOOKUP(A71&amp;B71,$AJ:$AO,5,FALSE))</f>
        <v>チームＮ</v>
      </c>
      <c r="I71" s="471"/>
      <c r="J71" s="471"/>
      <c r="K71" s="473"/>
      <c r="L71" s="245"/>
      <c r="M71" s="246"/>
      <c r="N71" s="94"/>
      <c r="P71" s="94"/>
      <c r="Q71" s="94"/>
      <c r="S71" s="92"/>
      <c r="T71" s="160"/>
      <c r="U71" s="161"/>
      <c r="V71" s="469" t="str">
        <f>IF(ISERROR(VLOOKUP(AE71&amp;AF71,$AJ:$AO,2,FALSE))=TRUE,"",VLOOKUP(AE71&amp;AF71,$AJ:$AO,2,FALSE))</f>
        <v>井上</v>
      </c>
      <c r="W71" s="470"/>
      <c r="X71" s="470"/>
      <c r="Y71" s="471" t="str">
        <f>IF(ISERROR(VLOOKUP(AE71&amp;AF71,$AJ:$AO,4,FALSE))=TRUE,"(　)",VLOOKUP(AE71&amp;AF71,$AJ:$AO,4,FALSE))</f>
        <v>(香)</v>
      </c>
      <c r="Z71" s="471"/>
      <c r="AA71" s="471" t="str">
        <f>IF(ISERROR(VLOOKUP(AE71&amp;AF71,$AJ:$AO,5,FALSE))=TRUE,"",VLOOKUP(AE71&amp;AF71,$AJ:$AO,5,FALSE))</f>
        <v>香川昴</v>
      </c>
      <c r="AB71" s="471"/>
      <c r="AC71" s="471"/>
      <c r="AD71" s="473"/>
      <c r="AE71" s="306" t="s">
        <v>4</v>
      </c>
      <c r="AF71" s="307">
        <v>1</v>
      </c>
    </row>
    <row r="72" spans="1:32" s="21" customFormat="1" ht="15" customHeight="1" thickTop="1">
      <c r="A72" s="307"/>
      <c r="B72" s="307"/>
      <c r="C72" s="474" t="str">
        <f>IF(ISERROR(VLOOKUP(A71&amp;B71,$AJ:$AO,3,FALSE))=TRUE,"",VLOOKUP(A71&amp;B71,$AJ:$AO,3,FALSE))</f>
        <v>柏木</v>
      </c>
      <c r="D72" s="475"/>
      <c r="E72" s="475"/>
      <c r="F72" s="472"/>
      <c r="G72" s="472"/>
      <c r="H72" s="472" t="str">
        <f>IF(ISERROR(VLOOKUP(A71&amp;B71,$AJ:$AO,6,FALSE))=TRUE,"",VLOOKUP(A71&amp;B71,$AJ:$AO,6,FALSE))</f>
        <v>チームHIURA</v>
      </c>
      <c r="I72" s="472"/>
      <c r="J72" s="472"/>
      <c r="K72" s="476"/>
      <c r="L72" s="94"/>
      <c r="M72" s="94"/>
      <c r="N72" s="94"/>
      <c r="P72" s="94"/>
      <c r="Q72" s="90"/>
      <c r="S72" s="90"/>
      <c r="T72" s="90"/>
      <c r="U72" s="90"/>
      <c r="V72" s="474" t="str">
        <f>IF(ISERROR(VLOOKUP(AE71&amp;AF71,$AJ:$AO,3,FALSE))=TRUE,"",VLOOKUP(AE71&amp;AF71,$AJ:$AO,3,FALSE))</f>
        <v>米田</v>
      </c>
      <c r="W72" s="475"/>
      <c r="X72" s="475"/>
      <c r="Y72" s="472"/>
      <c r="Z72" s="472"/>
      <c r="AA72" s="472" t="str">
        <f>IF(ISERROR(VLOOKUP(AE71&amp;AF71,$AJ:$AO,6,FALSE))=TRUE,"",VLOOKUP(AE71&amp;AF71,$AJ:$AO,6,FALSE))</f>
        <v>香川昴</v>
      </c>
      <c r="AB72" s="472"/>
      <c r="AC72" s="472"/>
      <c r="AD72" s="476"/>
      <c r="AE72" s="307"/>
      <c r="AF72" s="307"/>
    </row>
    <row r="73" spans="1:32" s="21" customFormat="1" ht="15" customHeight="1"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32" s="21" customFormat="1" ht="15" customHeight="1">
      <c r="A74" s="2" t="s">
        <v>9</v>
      </c>
      <c r="B74" s="321" t="s">
        <v>336</v>
      </c>
      <c r="C74" s="354"/>
      <c r="D74" s="354"/>
      <c r="E74" s="354"/>
      <c r="F74" s="354"/>
      <c r="G74" s="354"/>
      <c r="H74" s="354"/>
      <c r="I74" s="2" t="s">
        <v>10</v>
      </c>
      <c r="J74" s="16"/>
      <c r="K74" s="17"/>
      <c r="L74" s="156"/>
      <c r="M74" s="156"/>
      <c r="N74" s="156"/>
      <c r="O74" s="156"/>
      <c r="P74" s="94"/>
      <c r="Q74" s="156"/>
      <c r="R74" s="156"/>
      <c r="S74" s="156"/>
      <c r="T74" s="156"/>
      <c r="U74" s="156"/>
    </row>
    <row r="75" spans="1:32" s="21" customFormat="1" ht="15" customHeight="1"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32" s="21" customFormat="1" ht="15" customHeight="1" thickBot="1">
      <c r="A76" s="306" t="s">
        <v>3</v>
      </c>
      <c r="B76" s="307">
        <v>2</v>
      </c>
      <c r="C76" s="469" t="str">
        <f>IF(ISERROR(VLOOKUP(A76&amp;B76,$AJ:$AO,2,FALSE))=TRUE,"",VLOOKUP(A76&amp;B76,$AJ:$AO,2,FALSE))</f>
        <v>若山</v>
      </c>
      <c r="D76" s="470"/>
      <c r="E76" s="470"/>
      <c r="F76" s="471" t="str">
        <f>IF(ISERROR(VLOOKUP(A76&amp;B76,$AJ:$AO,4,FALSE))=TRUE,"(　)",VLOOKUP(A76&amp;B76,$AJ:$AO,4,FALSE))</f>
        <v>(香)</v>
      </c>
      <c r="G76" s="471"/>
      <c r="H76" s="471" t="str">
        <f>IF(ISERROR(VLOOKUP(A76&amp;B76,$AJ:$AO,5,FALSE))=TRUE,"",VLOOKUP(A76&amp;B76,$AJ:$AO,5,FALSE))</f>
        <v>ヴィスポことひら</v>
      </c>
      <c r="I76" s="471"/>
      <c r="J76" s="471"/>
      <c r="K76" s="473"/>
      <c r="L76" s="224"/>
      <c r="M76" s="215"/>
      <c r="N76" s="90"/>
      <c r="P76" s="90"/>
      <c r="Q76" s="90"/>
      <c r="S76" s="94"/>
      <c r="T76" s="94"/>
      <c r="U76" s="97"/>
      <c r="V76" s="469" t="str">
        <f>IF(ISERROR(VLOOKUP(AE76&amp;AF76,$AJ:$AO,2,FALSE))=TRUE,"",VLOOKUP(AE76&amp;AF76,$AJ:$AO,2,FALSE))</f>
        <v>松本</v>
      </c>
      <c r="W76" s="470"/>
      <c r="X76" s="470"/>
      <c r="Y76" s="471" t="str">
        <f>IF(ISERROR(VLOOKUP(AE76&amp;AF76,$AJ:$AO,4,FALSE))=TRUE,"(　)",VLOOKUP(AE76&amp;AF76,$AJ:$AO,4,FALSE))</f>
        <v>(香)</v>
      </c>
      <c r="Z76" s="471"/>
      <c r="AA76" s="471" t="str">
        <f>IF(ISERROR(VLOOKUP(AE76&amp;AF76,$AJ:$AO,5,FALSE))=TRUE,"",VLOOKUP(AE76&amp;AF76,$AJ:$AO,5,FALSE))</f>
        <v>高松卓愛クラブ</v>
      </c>
      <c r="AB76" s="471"/>
      <c r="AC76" s="471"/>
      <c r="AD76" s="473"/>
      <c r="AE76" s="306" t="s">
        <v>5</v>
      </c>
      <c r="AF76" s="307">
        <v>2</v>
      </c>
    </row>
    <row r="77" spans="1:32" s="21" customFormat="1" ht="15" customHeight="1" thickTop="1" thickBot="1">
      <c r="A77" s="307"/>
      <c r="B77" s="307"/>
      <c r="C77" s="474" t="str">
        <f>IF(ISERROR(VLOOKUP(A76&amp;B76,$AJ:$AO,3,FALSE))=TRUE,"",VLOOKUP(A76&amp;B76,$AJ:$AO,3,FALSE))</f>
        <v>中橋</v>
      </c>
      <c r="D77" s="475"/>
      <c r="E77" s="475"/>
      <c r="F77" s="472"/>
      <c r="G77" s="472"/>
      <c r="H77" s="472" t="str">
        <f>IF(ISERROR(VLOOKUP(A76&amp;B76,$AJ:$AO,6,FALSE))=TRUE,"",VLOOKUP(A76&amp;B76,$AJ:$AO,6,FALSE))</f>
        <v>ヴィスポことひら</v>
      </c>
      <c r="I77" s="472"/>
      <c r="J77" s="472"/>
      <c r="K77" s="476"/>
      <c r="L77" s="208"/>
      <c r="M77" s="257"/>
      <c r="N77" s="94"/>
      <c r="P77" s="94"/>
      <c r="Q77" s="94"/>
      <c r="S77" s="94"/>
      <c r="T77" s="92"/>
      <c r="U77" s="157"/>
      <c r="V77" s="474" t="str">
        <f>IF(ISERROR(VLOOKUP(AE76&amp;AF76,$AJ:$AO,3,FALSE))=TRUE,"",VLOOKUP(AE76&amp;AF76,$AJ:$AO,3,FALSE))</f>
        <v>豊嶋</v>
      </c>
      <c r="W77" s="475"/>
      <c r="X77" s="475"/>
      <c r="Y77" s="472"/>
      <c r="Z77" s="472"/>
      <c r="AA77" s="472" t="str">
        <f>IF(ISERROR(VLOOKUP(AE76&amp;AF76,$AJ:$AO,6,FALSE))=TRUE,"",VLOOKUP(AE76&amp;AF76,$AJ:$AO,6,FALSE))</f>
        <v>高松卓愛クラブ</v>
      </c>
      <c r="AB77" s="472"/>
      <c r="AC77" s="472"/>
      <c r="AD77" s="476"/>
      <c r="AE77" s="307"/>
      <c r="AF77" s="307"/>
    </row>
    <row r="78" spans="1:32" s="21" customFormat="1" ht="15" customHeight="1" thickTop="1" thickBot="1">
      <c r="A78" s="306" t="s">
        <v>19</v>
      </c>
      <c r="B78" s="307">
        <v>2</v>
      </c>
      <c r="C78" s="469" t="str">
        <f>IF(ISERROR(VLOOKUP(A78&amp;B78,$AJ:$AO,2,FALSE))=TRUE,"",VLOOKUP(A78&amp;B78,$AJ:$AO,2,FALSE))</f>
        <v>西村</v>
      </c>
      <c r="D78" s="470"/>
      <c r="E78" s="470"/>
      <c r="F78" s="471" t="str">
        <f>IF(ISERROR(VLOOKUP(A78&amp;B78,$AJ:$AO,4,FALSE))=TRUE,"(　)",VLOOKUP(A78&amp;B78,$AJ:$AO,4,FALSE))</f>
        <v>(高)</v>
      </c>
      <c r="G78" s="471"/>
      <c r="H78" s="471" t="str">
        <f>IF(ISERROR(VLOOKUP(A78&amp;B78,$AJ:$AO,5,FALSE))=TRUE,"",VLOOKUP(A78&amp;B78,$AJ:$AO,5,FALSE))</f>
        <v>ＴＥＡＭ２５</v>
      </c>
      <c r="I78" s="471"/>
      <c r="J78" s="471"/>
      <c r="K78" s="473"/>
      <c r="L78" s="156"/>
      <c r="M78" s="234"/>
      <c r="N78" s="94"/>
      <c r="O78" s="238"/>
      <c r="P78" s="232"/>
      <c r="Q78" s="97"/>
      <c r="S78" s="94"/>
      <c r="T78" s="264"/>
      <c r="U78" s="243"/>
      <c r="V78" s="469" t="str">
        <f>IF(ISERROR(VLOOKUP(AE78&amp;AF78,$AJ:$AO,2,FALSE))=TRUE,"",VLOOKUP(AE78&amp;AF78,$AJ:$AO,2,FALSE))</f>
        <v>古田</v>
      </c>
      <c r="W78" s="470"/>
      <c r="X78" s="470"/>
      <c r="Y78" s="471" t="str">
        <f>IF(ISERROR(VLOOKUP(AE78&amp;AF78,$AJ:$AO,4,FALSE))=TRUE,"(　)",VLOOKUP(AE78&amp;AF78,$AJ:$AO,4,FALSE))</f>
        <v>(高)</v>
      </c>
      <c r="Z78" s="471"/>
      <c r="AA78" s="471" t="str">
        <f>IF(ISERROR(VLOOKUP(AE78&amp;AF78,$AJ:$AO,5,FALSE))=TRUE,"",VLOOKUP(AE78&amp;AF78,$AJ:$AO,5,FALSE))</f>
        <v>黒潮クラブ</v>
      </c>
      <c r="AB78" s="471"/>
      <c r="AC78" s="471"/>
      <c r="AD78" s="473"/>
      <c r="AE78" s="306" t="s">
        <v>20</v>
      </c>
      <c r="AF78" s="307">
        <v>2</v>
      </c>
    </row>
    <row r="79" spans="1:32" s="21" customFormat="1" ht="15" customHeight="1" thickTop="1" thickBot="1">
      <c r="A79" s="307"/>
      <c r="B79" s="307"/>
      <c r="C79" s="474" t="str">
        <f>IF(ISERROR(VLOOKUP(A78&amp;B78,$AJ:$AO,3,FALSE))=TRUE,"",VLOOKUP(A78&amp;B78,$AJ:$AO,3,FALSE))</f>
        <v>高松</v>
      </c>
      <c r="D79" s="475"/>
      <c r="E79" s="475"/>
      <c r="F79" s="472"/>
      <c r="G79" s="472"/>
      <c r="H79" s="472" t="str">
        <f>IF(ISERROR(VLOOKUP(A78&amp;B78,$AJ:$AO,6,FALSE))=TRUE,"",VLOOKUP(A78&amp;B78,$AJ:$AO,6,FALSE))</f>
        <v>黒潮クラブ</v>
      </c>
      <c r="I79" s="472"/>
      <c r="J79" s="472"/>
      <c r="K79" s="476"/>
      <c r="L79" s="159"/>
      <c r="M79" s="259"/>
      <c r="N79" s="225"/>
      <c r="O79" s="208"/>
      <c r="P79" s="208"/>
      <c r="Q79" s="209"/>
      <c r="R79" s="209"/>
      <c r="S79" s="222"/>
      <c r="T79" s="174"/>
      <c r="U79" s="156"/>
      <c r="V79" s="474" t="str">
        <f>IF(ISERROR(VLOOKUP(AE78&amp;AF78,$AJ:$AO,3,FALSE))=TRUE,"",VLOOKUP(AE78&amp;AF78,$AJ:$AO,3,FALSE))</f>
        <v>山田</v>
      </c>
      <c r="W79" s="475"/>
      <c r="X79" s="475"/>
      <c r="Y79" s="472"/>
      <c r="Z79" s="472"/>
      <c r="AA79" s="472" t="str">
        <f>IF(ISERROR(VLOOKUP(AE78&amp;AF78,$AJ:$AO,6,FALSE))=TRUE,"",VLOOKUP(AE78&amp;AF78,$AJ:$AO,6,FALSE))</f>
        <v>黒潮クラブ</v>
      </c>
      <c r="AB79" s="472"/>
      <c r="AC79" s="472"/>
      <c r="AD79" s="476"/>
      <c r="AE79" s="307"/>
      <c r="AF79" s="307"/>
    </row>
    <row r="80" spans="1:32" s="21" customFormat="1" ht="15" customHeight="1" thickTop="1" thickBot="1">
      <c r="A80" s="306" t="s">
        <v>6</v>
      </c>
      <c r="B80" s="307">
        <v>2</v>
      </c>
      <c r="C80" s="469" t="str">
        <f>IF(ISERROR(VLOOKUP(A80&amp;B80,$AJ:$AO,2,FALSE))=TRUE,"",VLOOKUP(A80&amp;B80,$AJ:$AO,2,FALSE))</f>
        <v>川田</v>
      </c>
      <c r="D80" s="470"/>
      <c r="E80" s="470"/>
      <c r="F80" s="471" t="str">
        <f>IF(ISERROR(VLOOKUP(A80&amp;B80,$AJ:$AO,4,FALSE))=TRUE,"(　)",VLOOKUP(A80&amp;B80,$AJ:$AO,4,FALSE))</f>
        <v>(香)</v>
      </c>
      <c r="G80" s="471"/>
      <c r="H80" s="471" t="str">
        <f>IF(ISERROR(VLOOKUP(A80&amp;B80,$AJ:$AO,5,FALSE))=TRUE,"",VLOOKUP(A80&amp;B80,$AJ:$AO,5,FALSE))</f>
        <v>高松卓愛クラブ</v>
      </c>
      <c r="I80" s="471"/>
      <c r="J80" s="471"/>
      <c r="K80" s="473"/>
      <c r="L80" s="245"/>
      <c r="M80" s="94"/>
      <c r="N80" s="94"/>
      <c r="P80" s="94"/>
      <c r="Q80" s="94"/>
      <c r="S80" s="92"/>
      <c r="T80" s="211"/>
      <c r="U80" s="161"/>
      <c r="V80" s="469" t="str">
        <f>IF(ISERROR(VLOOKUP(AE80&amp;AF80,$AJ:$AO,2,FALSE))=TRUE,"",VLOOKUP(AE80&amp;AF80,$AJ:$AO,2,FALSE))</f>
        <v>安藤</v>
      </c>
      <c r="W80" s="470"/>
      <c r="X80" s="470"/>
      <c r="Y80" s="471" t="str">
        <f>IF(ISERROR(VLOOKUP(AE80&amp;AF80,$AJ:$AO,4,FALSE))=TRUE,"(　)",VLOOKUP(AE80&amp;AF80,$AJ:$AO,4,FALSE))</f>
        <v>(愛)</v>
      </c>
      <c r="Z80" s="471"/>
      <c r="AA80" s="471" t="str">
        <f>IF(ISERROR(VLOOKUP(AE80&amp;AF80,$AJ:$AO,5,FALSE))=TRUE,"",VLOOKUP(AE80&amp;AF80,$AJ:$AO,5,FALSE))</f>
        <v>新居浜卓研</v>
      </c>
      <c r="AB80" s="471"/>
      <c r="AC80" s="471"/>
      <c r="AD80" s="473"/>
      <c r="AE80" s="306" t="s">
        <v>4</v>
      </c>
      <c r="AF80" s="307">
        <v>2</v>
      </c>
    </row>
    <row r="81" spans="1:32" s="21" customFormat="1" ht="15" customHeight="1" thickTop="1">
      <c r="A81" s="307"/>
      <c r="B81" s="307"/>
      <c r="C81" s="474" t="str">
        <f>IF(ISERROR(VLOOKUP(A80&amp;B80,$AJ:$AO,3,FALSE))=TRUE,"",VLOOKUP(A80&amp;B80,$AJ:$AO,3,FALSE))</f>
        <v>鶴尾</v>
      </c>
      <c r="D81" s="475"/>
      <c r="E81" s="475"/>
      <c r="F81" s="472"/>
      <c r="G81" s="472"/>
      <c r="H81" s="472" t="str">
        <f>IF(ISERROR(VLOOKUP(A80&amp;B80,$AJ:$AO,6,FALSE))=TRUE,"",VLOOKUP(A80&amp;B80,$AJ:$AO,6,FALSE))</f>
        <v>高松卓愛クラブ</v>
      </c>
      <c r="I81" s="472"/>
      <c r="J81" s="472"/>
      <c r="K81" s="476"/>
      <c r="L81" s="94"/>
      <c r="M81" s="94"/>
      <c r="N81" s="94"/>
      <c r="P81" s="94"/>
      <c r="Q81" s="90"/>
      <c r="S81" s="90"/>
      <c r="T81" s="90"/>
      <c r="U81" s="90"/>
      <c r="V81" s="474" t="str">
        <f>IF(ISERROR(VLOOKUP(AE80&amp;AF80,$AJ:$AO,3,FALSE))=TRUE,"",VLOOKUP(AE80&amp;AF80,$AJ:$AO,3,FALSE))</f>
        <v>玉井</v>
      </c>
      <c r="W81" s="475"/>
      <c r="X81" s="475"/>
      <c r="Y81" s="472"/>
      <c r="Z81" s="472"/>
      <c r="AA81" s="472" t="str">
        <f>IF(ISERROR(VLOOKUP(AE80&amp;AF80,$AJ:$AO,6,FALSE))=TRUE,"",VLOOKUP(AE80&amp;AF80,$AJ:$AO,6,FALSE))</f>
        <v>新居浜卓研</v>
      </c>
      <c r="AB81" s="472"/>
      <c r="AC81" s="472"/>
      <c r="AD81" s="476"/>
      <c r="AE81" s="307"/>
      <c r="AF81" s="307"/>
    </row>
    <row r="82" spans="1:32" s="21" customFormat="1" ht="15" customHeight="1"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32" s="21" customFormat="1" ht="15" customHeight="1">
      <c r="A83" s="2" t="s">
        <v>9</v>
      </c>
      <c r="B83" s="321" t="s">
        <v>404</v>
      </c>
      <c r="C83" s="354"/>
      <c r="D83" s="354"/>
      <c r="E83" s="354"/>
      <c r="F83" s="354"/>
      <c r="G83" s="354"/>
      <c r="H83" s="354"/>
      <c r="I83" s="2" t="s">
        <v>10</v>
      </c>
      <c r="J83" s="16"/>
      <c r="K83" s="17"/>
      <c r="L83" s="156"/>
      <c r="M83" s="156"/>
      <c r="N83" s="156"/>
      <c r="O83" s="156"/>
      <c r="P83" s="94"/>
      <c r="Q83" s="156"/>
      <c r="R83" s="156"/>
      <c r="S83" s="156"/>
      <c r="T83" s="156"/>
      <c r="U83" s="156"/>
    </row>
    <row r="84" spans="1:32" s="21" customFormat="1" ht="15" customHeight="1"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32" s="21" customFormat="1" ht="15" customHeight="1">
      <c r="A85" s="306" t="s">
        <v>3</v>
      </c>
      <c r="B85" s="307">
        <v>3</v>
      </c>
      <c r="C85" s="469" t="str">
        <f>IF(ISERROR(VLOOKUP(A85&amp;B85,$AJ:$AO,2,FALSE))=TRUE,"",VLOOKUP(A85&amp;B85,$AJ:$AO,2,FALSE))</f>
        <v>和田</v>
      </c>
      <c r="D85" s="470"/>
      <c r="E85" s="470"/>
      <c r="F85" s="471" t="str">
        <f>IF(ISERROR(VLOOKUP(A85&amp;B85,$AJ:$AO,4,FALSE))=TRUE,"(　)",VLOOKUP(A85&amp;B85,$AJ:$AO,4,FALSE))</f>
        <v>(高)</v>
      </c>
      <c r="G85" s="471"/>
      <c r="H85" s="471" t="str">
        <f>IF(ISERROR(VLOOKUP(A85&amp;B85,$AJ:$AO,5,FALSE))=TRUE,"",VLOOKUP(A85&amp;B85,$AJ:$AO,5,FALSE))</f>
        <v>佐川愛球会</v>
      </c>
      <c r="I85" s="471"/>
      <c r="J85" s="471"/>
      <c r="K85" s="473"/>
      <c r="L85" s="97"/>
      <c r="M85" s="97"/>
      <c r="N85" s="90"/>
      <c r="P85" s="90"/>
      <c r="Q85" s="90"/>
      <c r="S85" s="94"/>
      <c r="T85" s="94"/>
      <c r="U85" s="97"/>
      <c r="V85" s="469" t="str">
        <f>IF(ISERROR(VLOOKUP(AE85&amp;AF85,$AJ:$AO,2,FALSE))=TRUE,"",VLOOKUP(AE85&amp;AF85,$AJ:$AO,2,FALSE))</f>
        <v>若林</v>
      </c>
      <c r="W85" s="470"/>
      <c r="X85" s="470"/>
      <c r="Y85" s="471" t="str">
        <f>IF(ISERROR(VLOOKUP(AE85&amp;AF85,$AJ:$AO,4,FALSE))=TRUE,"(　)",VLOOKUP(AE85&amp;AF85,$AJ:$AO,4,FALSE))</f>
        <v>(愛)</v>
      </c>
      <c r="Z85" s="471"/>
      <c r="AA85" s="471" t="str">
        <f>IF(ISERROR(VLOOKUP(AE85&amp;AF85,$AJ:$AO,5,FALSE))=TRUE,"",VLOOKUP(AE85&amp;AF85,$AJ:$AO,5,FALSE))</f>
        <v>ロビンズ</v>
      </c>
      <c r="AB85" s="471"/>
      <c r="AC85" s="471"/>
      <c r="AD85" s="473"/>
      <c r="AE85" s="306" t="s">
        <v>5</v>
      </c>
      <c r="AF85" s="307">
        <v>3</v>
      </c>
    </row>
    <row r="86" spans="1:32" s="21" customFormat="1" ht="15" customHeight="1" thickBot="1">
      <c r="A86" s="307"/>
      <c r="B86" s="307"/>
      <c r="C86" s="474" t="str">
        <f>IF(ISERROR(VLOOKUP(A85&amp;B85,$AJ:$AO,3,FALSE))=TRUE,"",VLOOKUP(A85&amp;B85,$AJ:$AO,3,FALSE))</f>
        <v>長谷川</v>
      </c>
      <c r="D86" s="475"/>
      <c r="E86" s="475"/>
      <c r="F86" s="472"/>
      <c r="G86" s="472"/>
      <c r="H86" s="472" t="str">
        <f>IF(ISERROR(VLOOKUP(A85&amp;B85,$AJ:$AO,6,FALSE))=TRUE,"",VLOOKUP(A85&amp;B85,$AJ:$AO,6,FALSE))</f>
        <v>PROUD</v>
      </c>
      <c r="I86" s="472"/>
      <c r="J86" s="472"/>
      <c r="K86" s="476"/>
      <c r="L86" s="158"/>
      <c r="M86" s="210"/>
      <c r="N86" s="99"/>
      <c r="P86" s="94"/>
      <c r="Q86" s="94"/>
      <c r="S86" s="94"/>
      <c r="T86" s="92"/>
      <c r="U86" s="157"/>
      <c r="V86" s="474" t="str">
        <f>IF(ISERROR(VLOOKUP(AE85&amp;AF85,$AJ:$AO,3,FALSE))=TRUE,"",VLOOKUP(AE85&amp;AF85,$AJ:$AO,3,FALSE))</f>
        <v>佐伯</v>
      </c>
      <c r="W86" s="475"/>
      <c r="X86" s="475"/>
      <c r="Y86" s="472"/>
      <c r="Z86" s="472"/>
      <c r="AA86" s="472" t="str">
        <f>IF(ISERROR(VLOOKUP(AE85&amp;AF85,$AJ:$AO,6,FALSE))=TRUE,"",VLOOKUP(AE85&amp;AF85,$AJ:$AO,6,FALSE))</f>
        <v>あたご</v>
      </c>
      <c r="AB86" s="472"/>
      <c r="AC86" s="472"/>
      <c r="AD86" s="476"/>
      <c r="AE86" s="307"/>
      <c r="AF86" s="307"/>
    </row>
    <row r="87" spans="1:32" s="21" customFormat="1" ht="15" customHeight="1" thickTop="1" thickBot="1">
      <c r="A87" s="306" t="s">
        <v>19</v>
      </c>
      <c r="B87" s="307">
        <v>3</v>
      </c>
      <c r="C87" s="469" t="str">
        <f>IF(ISERROR(VLOOKUP(A87&amp;B87,$AJ:$AO,2,FALSE))=TRUE,"",VLOOKUP(A87&amp;B87,$AJ:$AO,2,FALSE))</f>
        <v>星加</v>
      </c>
      <c r="D87" s="470"/>
      <c r="E87" s="470"/>
      <c r="F87" s="471" t="str">
        <f>IF(ISERROR(VLOOKUP(A87&amp;B87,$AJ:$AO,4,FALSE))=TRUE,"(　)",VLOOKUP(A87&amp;B87,$AJ:$AO,4,FALSE))</f>
        <v>(愛)</v>
      </c>
      <c r="G87" s="471"/>
      <c r="H87" s="471" t="str">
        <f>IF(ISERROR(VLOOKUP(A87&amp;B87,$AJ:$AO,5,FALSE))=TRUE,"",VLOOKUP(A87&amp;B87,$AJ:$AO,5,FALSE))</f>
        <v>すばる</v>
      </c>
      <c r="I87" s="471"/>
      <c r="J87" s="471"/>
      <c r="K87" s="473"/>
      <c r="L87" s="156"/>
      <c r="M87" s="175"/>
      <c r="N87" s="99"/>
      <c r="O87" s="238"/>
      <c r="P87" s="232"/>
      <c r="Q87" s="97"/>
      <c r="S87" s="92"/>
      <c r="T87" s="244"/>
      <c r="U87" s="243"/>
      <c r="V87" s="469" t="str">
        <f>IF(ISERROR(VLOOKUP(AE87&amp;AF87,$AJ:$AO,2,FALSE))=TRUE,"",VLOOKUP(AE87&amp;AF87,$AJ:$AO,2,FALSE))</f>
        <v>川口</v>
      </c>
      <c r="W87" s="470"/>
      <c r="X87" s="470"/>
      <c r="Y87" s="471" t="str">
        <f>IF(ISERROR(VLOOKUP(AE87&amp;AF87,$AJ:$AO,4,FALSE))=TRUE,"(　)",VLOOKUP(AE87&amp;AF87,$AJ:$AO,4,FALSE))</f>
        <v>(香)</v>
      </c>
      <c r="Z87" s="471"/>
      <c r="AA87" s="471" t="str">
        <f>IF(ISERROR(VLOOKUP(AE87&amp;AF87,$AJ:$AO,5,FALSE))=TRUE,"",VLOOKUP(AE87&amp;AF87,$AJ:$AO,5,FALSE))</f>
        <v>桜ＴＴＣ</v>
      </c>
      <c r="AB87" s="471"/>
      <c r="AC87" s="471"/>
      <c r="AD87" s="473"/>
      <c r="AE87" s="306" t="s">
        <v>20</v>
      </c>
      <c r="AF87" s="307">
        <v>3</v>
      </c>
    </row>
    <row r="88" spans="1:32" s="21" customFormat="1" ht="15" customHeight="1" thickTop="1" thickBot="1">
      <c r="A88" s="307"/>
      <c r="B88" s="307"/>
      <c r="C88" s="474" t="str">
        <f>IF(ISERROR(VLOOKUP(A87&amp;B87,$AJ:$AO,3,FALSE))=TRUE,"",VLOOKUP(A87&amp;B87,$AJ:$AO,3,FALSE))</f>
        <v>和島</v>
      </c>
      <c r="D88" s="475"/>
      <c r="E88" s="475"/>
      <c r="F88" s="472"/>
      <c r="G88" s="472"/>
      <c r="H88" s="472" t="str">
        <f>IF(ISERROR(VLOOKUP(A87&amp;B87,$AJ:$AO,6,FALSE))=TRUE,"",VLOOKUP(A87&amp;B87,$AJ:$AO,6,FALSE))</f>
        <v>すばる</v>
      </c>
      <c r="I88" s="472"/>
      <c r="J88" s="472"/>
      <c r="K88" s="476"/>
      <c r="L88" s="159"/>
      <c r="M88" s="224"/>
      <c r="N88" s="246"/>
      <c r="O88" s="208"/>
      <c r="P88" s="208"/>
      <c r="Q88" s="209"/>
      <c r="R88" s="209"/>
      <c r="S88" s="216"/>
      <c r="T88" s="208"/>
      <c r="U88" s="156"/>
      <c r="V88" s="474" t="str">
        <f>IF(ISERROR(VLOOKUP(AE87&amp;AF87,$AJ:$AO,3,FALSE))=TRUE,"",VLOOKUP(AE87&amp;AF87,$AJ:$AO,3,FALSE))</f>
        <v>高杉</v>
      </c>
      <c r="W88" s="475"/>
      <c r="X88" s="475"/>
      <c r="Y88" s="472"/>
      <c r="Z88" s="472"/>
      <c r="AA88" s="472" t="str">
        <f>IF(ISERROR(VLOOKUP(AE87&amp;AF87,$AJ:$AO,6,FALSE))=TRUE,"",VLOOKUP(AE87&amp;AF87,$AJ:$AO,6,FALSE))</f>
        <v>桜ＴＴＣ</v>
      </c>
      <c r="AB88" s="472"/>
      <c r="AC88" s="472"/>
      <c r="AD88" s="476"/>
      <c r="AE88" s="307"/>
      <c r="AF88" s="307"/>
    </row>
    <row r="89" spans="1:32" s="21" customFormat="1" ht="15" customHeight="1" thickTop="1" thickBot="1">
      <c r="A89" s="306" t="s">
        <v>6</v>
      </c>
      <c r="B89" s="307">
        <v>3</v>
      </c>
      <c r="C89" s="469" t="str">
        <f>IF(ISERROR(VLOOKUP(A89&amp;B89,$AJ:$AO,2,FALSE))=TRUE,"",VLOOKUP(A89&amp;B89,$AJ:$AO,2,FALSE))</f>
        <v>荒滝</v>
      </c>
      <c r="D89" s="470"/>
      <c r="E89" s="470"/>
      <c r="F89" s="471" t="str">
        <f>IF(ISERROR(VLOOKUP(A89&amp;B89,$AJ:$AO,4,FALSE))=TRUE,"(　)",VLOOKUP(A89&amp;B89,$AJ:$AO,4,FALSE))</f>
        <v>(愛)</v>
      </c>
      <c r="G89" s="471"/>
      <c r="H89" s="471" t="str">
        <f>IF(ISERROR(VLOOKUP(A89&amp;B89,$AJ:$AO,5,FALSE))=TRUE,"",VLOOKUP(A89&amp;B89,$AJ:$AO,5,FALSE))</f>
        <v>ＥＦＴ</v>
      </c>
      <c r="I89" s="471"/>
      <c r="J89" s="471"/>
      <c r="K89" s="473"/>
      <c r="L89" s="245"/>
      <c r="M89" s="94"/>
      <c r="N89" s="94"/>
      <c r="P89" s="94"/>
      <c r="Q89" s="94"/>
      <c r="S89" s="221"/>
      <c r="T89" s="260"/>
      <c r="U89" s="229"/>
      <c r="V89" s="469" t="str">
        <f>IF(ISERROR(VLOOKUP(AE89&amp;AF89,$AJ:$AO,2,FALSE))=TRUE,"",VLOOKUP(AE89&amp;AF89,$AJ:$AO,2,FALSE))</f>
        <v>岡崎</v>
      </c>
      <c r="W89" s="470"/>
      <c r="X89" s="470"/>
      <c r="Y89" s="471" t="str">
        <f>IF(ISERROR(VLOOKUP(AE89&amp;AF89,$AJ:$AO,4,FALSE))=TRUE,"(　)",VLOOKUP(AE89&amp;AF89,$AJ:$AO,4,FALSE))</f>
        <v>(高)</v>
      </c>
      <c r="Z89" s="471"/>
      <c r="AA89" s="471" t="str">
        <f>IF(ISERROR(VLOOKUP(AE89&amp;AF89,$AJ:$AO,5,FALSE))=TRUE,"",VLOOKUP(AE89&amp;AF89,$AJ:$AO,5,FALSE))</f>
        <v>黒潮クラブ</v>
      </c>
      <c r="AB89" s="471"/>
      <c r="AC89" s="471"/>
      <c r="AD89" s="473"/>
      <c r="AE89" s="306" t="s">
        <v>4</v>
      </c>
      <c r="AF89" s="307">
        <v>3</v>
      </c>
    </row>
    <row r="90" spans="1:32" s="21" customFormat="1" ht="15" customHeight="1" thickTop="1">
      <c r="A90" s="307"/>
      <c r="B90" s="307"/>
      <c r="C90" s="474" t="str">
        <f>IF(ISERROR(VLOOKUP(A89&amp;B89,$AJ:$AO,3,FALSE))=TRUE,"",VLOOKUP(A89&amp;B89,$AJ:$AO,3,FALSE))</f>
        <v>岩本</v>
      </c>
      <c r="D90" s="475"/>
      <c r="E90" s="475"/>
      <c r="F90" s="472"/>
      <c r="G90" s="472"/>
      <c r="H90" s="472" t="str">
        <f>IF(ISERROR(VLOOKUP(A89&amp;B89,$AJ:$AO,6,FALSE))=TRUE,"",VLOOKUP(A89&amp;B89,$AJ:$AO,6,FALSE))</f>
        <v>ロビンズ</v>
      </c>
      <c r="I90" s="472"/>
      <c r="J90" s="472"/>
      <c r="K90" s="476"/>
      <c r="L90" s="94"/>
      <c r="M90" s="94"/>
      <c r="N90" s="94"/>
      <c r="P90" s="94"/>
      <c r="Q90" s="90"/>
      <c r="S90" s="90"/>
      <c r="T90" s="90"/>
      <c r="U90" s="90"/>
      <c r="V90" s="474" t="str">
        <f>IF(ISERROR(VLOOKUP(AE89&amp;AF89,$AJ:$AO,3,FALSE))=TRUE,"",VLOOKUP(AE89&amp;AF89,$AJ:$AO,3,FALSE))</f>
        <v>桑原</v>
      </c>
      <c r="W90" s="475"/>
      <c r="X90" s="475"/>
      <c r="Y90" s="472"/>
      <c r="Z90" s="472"/>
      <c r="AA90" s="472" t="str">
        <f>IF(ISERROR(VLOOKUP(AE89&amp;AF89,$AJ:$AO,6,FALSE))=TRUE,"",VLOOKUP(AE89&amp;AF89,$AJ:$AO,6,FALSE))</f>
        <v>黒潮クラブ</v>
      </c>
      <c r="AB90" s="472"/>
      <c r="AC90" s="472"/>
      <c r="AD90" s="476"/>
      <c r="AE90" s="307"/>
      <c r="AF90" s="307"/>
    </row>
    <row r="91" spans="1:32" s="21" customFormat="1" ht="15" customHeight="1"/>
    <row r="92" spans="1:32" s="21" customFormat="1" ht="15" customHeight="1"/>
    <row r="93" spans="1:32" s="21" customFormat="1" ht="15" customHeight="1"/>
    <row r="94" spans="1:32" s="21" customFormat="1" ht="15" customHeight="1"/>
    <row r="95" spans="1:32" s="21" customFormat="1" ht="15" customHeight="1"/>
    <row r="96" spans="1:32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</sheetData>
  <mergeCells count="463">
    <mergeCell ref="P50:Q50"/>
    <mergeCell ref="S50:T50"/>
    <mergeCell ref="U50:V50"/>
    <mergeCell ref="X50:Y50"/>
    <mergeCell ref="Z50:AA50"/>
    <mergeCell ref="AB55:AC56"/>
    <mergeCell ref="B56:D56"/>
    <mergeCell ref="K56:L56"/>
    <mergeCell ref="N56:O56"/>
    <mergeCell ref="P56:Q56"/>
    <mergeCell ref="S56:T56"/>
    <mergeCell ref="G55:J56"/>
    <mergeCell ref="U52:V52"/>
    <mergeCell ref="X52:Y52"/>
    <mergeCell ref="P53:T54"/>
    <mergeCell ref="V53:X53"/>
    <mergeCell ref="B53:D53"/>
    <mergeCell ref="E50:G50"/>
    <mergeCell ref="K50:L50"/>
    <mergeCell ref="B55:D55"/>
    <mergeCell ref="E55:F56"/>
    <mergeCell ref="L55:N55"/>
    <mergeCell ref="Q55:S55"/>
    <mergeCell ref="Z53:AA54"/>
    <mergeCell ref="A53:A54"/>
    <mergeCell ref="E53:F54"/>
    <mergeCell ref="L53:N53"/>
    <mergeCell ref="B19:D19"/>
    <mergeCell ref="E19:F20"/>
    <mergeCell ref="G19:J20"/>
    <mergeCell ref="B20:D20"/>
    <mergeCell ref="G8:J8"/>
    <mergeCell ref="G9:J9"/>
    <mergeCell ref="B18:D18"/>
    <mergeCell ref="B11:D11"/>
    <mergeCell ref="B51:D51"/>
    <mergeCell ref="B52:D52"/>
    <mergeCell ref="B44:D44"/>
    <mergeCell ref="E41:G41"/>
    <mergeCell ref="K41:L41"/>
    <mergeCell ref="N41:O41"/>
    <mergeCell ref="N50:O50"/>
    <mergeCell ref="A42:A43"/>
    <mergeCell ref="E42:F43"/>
    <mergeCell ref="K42:O43"/>
    <mergeCell ref="A35:A36"/>
    <mergeCell ref="E35:F36"/>
    <mergeCell ref="L35:N35"/>
    <mergeCell ref="U55:Y56"/>
    <mergeCell ref="Z55:AA56"/>
    <mergeCell ref="AB53:AC54"/>
    <mergeCell ref="B54:D54"/>
    <mergeCell ref="K54:L54"/>
    <mergeCell ref="N54:O54"/>
    <mergeCell ref="U54:V54"/>
    <mergeCell ref="X54:Y54"/>
    <mergeCell ref="G53:J53"/>
    <mergeCell ref="G54:J54"/>
    <mergeCell ref="Q42:S42"/>
    <mergeCell ref="V42:X42"/>
    <mergeCell ref="Z42:AA43"/>
    <mergeCell ref="AB42:AC43"/>
    <mergeCell ref="G43:J43"/>
    <mergeCell ref="U43:V43"/>
    <mergeCell ref="X43:Y43"/>
    <mergeCell ref="B43:D43"/>
    <mergeCell ref="B42:D42"/>
    <mergeCell ref="G42:J42"/>
    <mergeCell ref="P43:Q43"/>
    <mergeCell ref="S43:T43"/>
    <mergeCell ref="U41:V41"/>
    <mergeCell ref="Z41:AA41"/>
    <mergeCell ref="AB41:AC41"/>
    <mergeCell ref="X41:Y41"/>
    <mergeCell ref="A37:A38"/>
    <mergeCell ref="B37:D37"/>
    <mergeCell ref="E37:F38"/>
    <mergeCell ref="L37:N37"/>
    <mergeCell ref="Q37:S37"/>
    <mergeCell ref="G37:J37"/>
    <mergeCell ref="G38:J38"/>
    <mergeCell ref="Y40:Z40"/>
    <mergeCell ref="AA40:AC40"/>
    <mergeCell ref="P41:Q41"/>
    <mergeCell ref="S41:T41"/>
    <mergeCell ref="B38:D38"/>
    <mergeCell ref="B36:D36"/>
    <mergeCell ref="K36:L36"/>
    <mergeCell ref="U36:V36"/>
    <mergeCell ref="B35:D35"/>
    <mergeCell ref="G35:J36"/>
    <mergeCell ref="AB32:AC32"/>
    <mergeCell ref="A33:A34"/>
    <mergeCell ref="E33:F34"/>
    <mergeCell ref="G33:J33"/>
    <mergeCell ref="K33:O34"/>
    <mergeCell ref="Q33:S33"/>
    <mergeCell ref="V33:X33"/>
    <mergeCell ref="Z33:AA34"/>
    <mergeCell ref="AB33:AC34"/>
    <mergeCell ref="P34:Q34"/>
    <mergeCell ref="E32:G32"/>
    <mergeCell ref="K32:L32"/>
    <mergeCell ref="N32:O32"/>
    <mergeCell ref="P32:Q32"/>
    <mergeCell ref="S32:T32"/>
    <mergeCell ref="B34:D34"/>
    <mergeCell ref="G34:J34"/>
    <mergeCell ref="B33:D33"/>
    <mergeCell ref="U32:V32"/>
    <mergeCell ref="X32:Y32"/>
    <mergeCell ref="Z32:AA32"/>
    <mergeCell ref="X34:Y34"/>
    <mergeCell ref="S34:T34"/>
    <mergeCell ref="U34:V34"/>
    <mergeCell ref="AB26:AC27"/>
    <mergeCell ref="B27:D27"/>
    <mergeCell ref="G27:J27"/>
    <mergeCell ref="L28:N28"/>
    <mergeCell ref="U28:Y29"/>
    <mergeCell ref="Z28:AA29"/>
    <mergeCell ref="AB28:AC29"/>
    <mergeCell ref="K29:L29"/>
    <mergeCell ref="N29:O29"/>
    <mergeCell ref="P29:Q29"/>
    <mergeCell ref="B29:D29"/>
    <mergeCell ref="G29:J29"/>
    <mergeCell ref="E28:F29"/>
    <mergeCell ref="G28:J28"/>
    <mergeCell ref="A26:A27"/>
    <mergeCell ref="B26:D26"/>
    <mergeCell ref="E26:F27"/>
    <mergeCell ref="G26:J26"/>
    <mergeCell ref="L26:N26"/>
    <mergeCell ref="Z26:AA27"/>
    <mergeCell ref="K27:L27"/>
    <mergeCell ref="N27:O27"/>
    <mergeCell ref="P26:T27"/>
    <mergeCell ref="V26:X26"/>
    <mergeCell ref="U27:V27"/>
    <mergeCell ref="X27:Y27"/>
    <mergeCell ref="K24:O25"/>
    <mergeCell ref="Q24:S24"/>
    <mergeCell ref="V24:X24"/>
    <mergeCell ref="Z24:AA25"/>
    <mergeCell ref="B25:D25"/>
    <mergeCell ref="P25:Q25"/>
    <mergeCell ref="S25:T25"/>
    <mergeCell ref="U25:V25"/>
    <mergeCell ref="X25:Y25"/>
    <mergeCell ref="B24:D24"/>
    <mergeCell ref="E23:G23"/>
    <mergeCell ref="K23:L23"/>
    <mergeCell ref="N23:O23"/>
    <mergeCell ref="P23:Q23"/>
    <mergeCell ref="S23:T23"/>
    <mergeCell ref="U23:V23"/>
    <mergeCell ref="X23:Y23"/>
    <mergeCell ref="Z23:AA23"/>
    <mergeCell ref="AB23:AC23"/>
    <mergeCell ref="Q19:S19"/>
    <mergeCell ref="U19:Y20"/>
    <mergeCell ref="Z19:AA20"/>
    <mergeCell ref="AB19:AC20"/>
    <mergeCell ref="N20:O20"/>
    <mergeCell ref="P20:Q20"/>
    <mergeCell ref="S20:T20"/>
    <mergeCell ref="Y22:Z22"/>
    <mergeCell ref="AA22:AC22"/>
    <mergeCell ref="B16:D16"/>
    <mergeCell ref="S16:T16"/>
    <mergeCell ref="U16:V16"/>
    <mergeCell ref="X16:Y16"/>
    <mergeCell ref="G15:J16"/>
    <mergeCell ref="X14:Y14"/>
    <mergeCell ref="Z14:AA14"/>
    <mergeCell ref="AB14:AC14"/>
    <mergeCell ref="P17:T18"/>
    <mergeCell ref="Z17:AA18"/>
    <mergeCell ref="AB17:AC18"/>
    <mergeCell ref="K18:L18"/>
    <mergeCell ref="N18:O18"/>
    <mergeCell ref="K15:O16"/>
    <mergeCell ref="Q15:S15"/>
    <mergeCell ref="V15:X15"/>
    <mergeCell ref="Z15:AA16"/>
    <mergeCell ref="AB15:AC16"/>
    <mergeCell ref="Z10:AA11"/>
    <mergeCell ref="AB10:AC11"/>
    <mergeCell ref="Y13:Z13"/>
    <mergeCell ref="AA13:AC13"/>
    <mergeCell ref="E14:G14"/>
    <mergeCell ref="K14:L14"/>
    <mergeCell ref="N14:O14"/>
    <mergeCell ref="P14:Q14"/>
    <mergeCell ref="S14:T14"/>
    <mergeCell ref="U14:V14"/>
    <mergeCell ref="G10:J11"/>
    <mergeCell ref="U10:Y11"/>
    <mergeCell ref="Y4:Z4"/>
    <mergeCell ref="AA4:AC4"/>
    <mergeCell ref="AB5:AC5"/>
    <mergeCell ref="Z6:AA7"/>
    <mergeCell ref="AB6:AC7"/>
    <mergeCell ref="Z8:AA9"/>
    <mergeCell ref="AB8:AC9"/>
    <mergeCell ref="Z5:AA5"/>
    <mergeCell ref="G6:J7"/>
    <mergeCell ref="V8:X8"/>
    <mergeCell ref="N9:O9"/>
    <mergeCell ref="L8:N8"/>
    <mergeCell ref="S7:T7"/>
    <mergeCell ref="U7:V7"/>
    <mergeCell ref="X7:Y7"/>
    <mergeCell ref="Q6:S6"/>
    <mergeCell ref="P7:Q7"/>
    <mergeCell ref="B10:D10"/>
    <mergeCell ref="A10:A11"/>
    <mergeCell ref="K11:L11"/>
    <mergeCell ref="N11:O11"/>
    <mergeCell ref="E10:F11"/>
    <mergeCell ref="A6:A7"/>
    <mergeCell ref="K6:O7"/>
    <mergeCell ref="A8:A9"/>
    <mergeCell ref="L10:N10"/>
    <mergeCell ref="C3:G3"/>
    <mergeCell ref="D1:AE1"/>
    <mergeCell ref="P16:Q16"/>
    <mergeCell ref="A17:A18"/>
    <mergeCell ref="B17:D17"/>
    <mergeCell ref="E17:F18"/>
    <mergeCell ref="L17:N17"/>
    <mergeCell ref="E5:G5"/>
    <mergeCell ref="K5:L5"/>
    <mergeCell ref="N5:O5"/>
    <mergeCell ref="P5:Q5"/>
    <mergeCell ref="S5:T5"/>
    <mergeCell ref="U5:V5"/>
    <mergeCell ref="X5:Y5"/>
    <mergeCell ref="V17:X17"/>
    <mergeCell ref="V6:X6"/>
    <mergeCell ref="U18:V18"/>
    <mergeCell ref="X18:Y18"/>
    <mergeCell ref="X9:Y9"/>
    <mergeCell ref="B6:D6"/>
    <mergeCell ref="E6:F7"/>
    <mergeCell ref="B7:D7"/>
    <mergeCell ref="B8:D8"/>
    <mergeCell ref="E8:F9"/>
    <mergeCell ref="A24:A25"/>
    <mergeCell ref="AB24:AC25"/>
    <mergeCell ref="U9:V9"/>
    <mergeCell ref="S11:T11"/>
    <mergeCell ref="K9:L9"/>
    <mergeCell ref="P8:T9"/>
    <mergeCell ref="P11:Q11"/>
    <mergeCell ref="S29:T29"/>
    <mergeCell ref="Y31:Z31"/>
    <mergeCell ref="AA31:AC31"/>
    <mergeCell ref="B9:D9"/>
    <mergeCell ref="A28:A29"/>
    <mergeCell ref="Q28:S28"/>
    <mergeCell ref="B28:D28"/>
    <mergeCell ref="Q10:S10"/>
    <mergeCell ref="A19:A20"/>
    <mergeCell ref="L19:N19"/>
    <mergeCell ref="K20:L20"/>
    <mergeCell ref="G17:J18"/>
    <mergeCell ref="E24:F25"/>
    <mergeCell ref="G24:J25"/>
    <mergeCell ref="A15:A16"/>
    <mergeCell ref="B15:D15"/>
    <mergeCell ref="E15:F16"/>
    <mergeCell ref="AB35:AC36"/>
    <mergeCell ref="X36:Y36"/>
    <mergeCell ref="K38:L38"/>
    <mergeCell ref="N38:O38"/>
    <mergeCell ref="P38:Q38"/>
    <mergeCell ref="S38:T38"/>
    <mergeCell ref="U37:Y38"/>
    <mergeCell ref="Z37:AA38"/>
    <mergeCell ref="Z35:AA36"/>
    <mergeCell ref="N36:O36"/>
    <mergeCell ref="AB37:AC38"/>
    <mergeCell ref="P35:T36"/>
    <mergeCell ref="V35:X35"/>
    <mergeCell ref="D58:AE58"/>
    <mergeCell ref="C60:G60"/>
    <mergeCell ref="A62:F62"/>
    <mergeCell ref="A63:F63"/>
    <mergeCell ref="K63:L63"/>
    <mergeCell ref="R63:S63"/>
    <mergeCell ref="Y63:Z63"/>
    <mergeCell ref="Z46:AA47"/>
    <mergeCell ref="AB46:AC47"/>
    <mergeCell ref="Y49:Z49"/>
    <mergeCell ref="AA49:AC49"/>
    <mergeCell ref="A46:A47"/>
    <mergeCell ref="B46:D46"/>
    <mergeCell ref="E46:F47"/>
    <mergeCell ref="L46:N46"/>
    <mergeCell ref="Q46:S46"/>
    <mergeCell ref="K47:L47"/>
    <mergeCell ref="N47:O47"/>
    <mergeCell ref="P47:Q47"/>
    <mergeCell ref="S47:T47"/>
    <mergeCell ref="B47:D47"/>
    <mergeCell ref="G46:J47"/>
    <mergeCell ref="U46:Y47"/>
    <mergeCell ref="A55:A56"/>
    <mergeCell ref="Z44:AA45"/>
    <mergeCell ref="AB44:AC45"/>
    <mergeCell ref="A51:A52"/>
    <mergeCell ref="E51:F52"/>
    <mergeCell ref="G51:J52"/>
    <mergeCell ref="K51:O52"/>
    <mergeCell ref="Q51:S51"/>
    <mergeCell ref="V51:X51"/>
    <mergeCell ref="Z51:AA52"/>
    <mergeCell ref="X45:Y45"/>
    <mergeCell ref="K45:L45"/>
    <mergeCell ref="A44:A45"/>
    <mergeCell ref="E44:F45"/>
    <mergeCell ref="G44:J45"/>
    <mergeCell ref="L44:N44"/>
    <mergeCell ref="P44:T45"/>
    <mergeCell ref="N45:O45"/>
    <mergeCell ref="B45:D45"/>
    <mergeCell ref="U45:V45"/>
    <mergeCell ref="AB51:AC52"/>
    <mergeCell ref="S52:T52"/>
    <mergeCell ref="P52:Q52"/>
    <mergeCell ref="V44:X44"/>
    <mergeCell ref="AB50:AC50"/>
    <mergeCell ref="B65:H65"/>
    <mergeCell ref="A67:A68"/>
    <mergeCell ref="B67:B68"/>
    <mergeCell ref="C67:E67"/>
    <mergeCell ref="F67:G68"/>
    <mergeCell ref="H67:K67"/>
    <mergeCell ref="V67:X67"/>
    <mergeCell ref="Y67:Z68"/>
    <mergeCell ref="AA67:AD67"/>
    <mergeCell ref="H78:K78"/>
    <mergeCell ref="V78:X78"/>
    <mergeCell ref="Y78:Z79"/>
    <mergeCell ref="AA78:AD78"/>
    <mergeCell ref="AE67:AE68"/>
    <mergeCell ref="AF67:AF68"/>
    <mergeCell ref="C68:E68"/>
    <mergeCell ref="H68:K68"/>
    <mergeCell ref="V68:X68"/>
    <mergeCell ref="AA68:AD68"/>
    <mergeCell ref="C69:E69"/>
    <mergeCell ref="F69:G70"/>
    <mergeCell ref="H69:K69"/>
    <mergeCell ref="V69:X69"/>
    <mergeCell ref="Y69:Z70"/>
    <mergeCell ref="AA69:AD69"/>
    <mergeCell ref="AE69:AE70"/>
    <mergeCell ref="AF69:AF70"/>
    <mergeCell ref="C70:E70"/>
    <mergeCell ref="H70:K70"/>
    <mergeCell ref="V70:X70"/>
    <mergeCell ref="AA70:AD70"/>
    <mergeCell ref="Y71:Z72"/>
    <mergeCell ref="A71:A72"/>
    <mergeCell ref="B71:B72"/>
    <mergeCell ref="C71:E71"/>
    <mergeCell ref="F71:G72"/>
    <mergeCell ref="H71:K71"/>
    <mergeCell ref="V71:X71"/>
    <mergeCell ref="AA71:AD71"/>
    <mergeCell ref="A69:A70"/>
    <mergeCell ref="B69:B70"/>
    <mergeCell ref="AE71:AE72"/>
    <mergeCell ref="AF71:AF72"/>
    <mergeCell ref="C72:E72"/>
    <mergeCell ref="H72:K72"/>
    <mergeCell ref="V72:X72"/>
    <mergeCell ref="AA72:AD72"/>
    <mergeCell ref="B74:H74"/>
    <mergeCell ref="A76:A77"/>
    <mergeCell ref="B76:B77"/>
    <mergeCell ref="C76:E76"/>
    <mergeCell ref="F76:G77"/>
    <mergeCell ref="H76:K76"/>
    <mergeCell ref="V76:X76"/>
    <mergeCell ref="Y76:Z77"/>
    <mergeCell ref="AA76:AD76"/>
    <mergeCell ref="AE76:AE77"/>
    <mergeCell ref="AF76:AF77"/>
    <mergeCell ref="C77:E77"/>
    <mergeCell ref="H77:K77"/>
    <mergeCell ref="V77:X77"/>
    <mergeCell ref="AA77:AD77"/>
    <mergeCell ref="AE78:AE79"/>
    <mergeCell ref="AF78:AF79"/>
    <mergeCell ref="C79:E79"/>
    <mergeCell ref="H79:K79"/>
    <mergeCell ref="V79:X79"/>
    <mergeCell ref="AA79:AD79"/>
    <mergeCell ref="A80:A81"/>
    <mergeCell ref="B80:B81"/>
    <mergeCell ref="C80:E80"/>
    <mergeCell ref="F80:G81"/>
    <mergeCell ref="H80:K80"/>
    <mergeCell ref="V80:X80"/>
    <mergeCell ref="AA80:AD80"/>
    <mergeCell ref="AE80:AE81"/>
    <mergeCell ref="AF80:AF81"/>
    <mergeCell ref="C81:E81"/>
    <mergeCell ref="H81:K81"/>
    <mergeCell ref="V81:X81"/>
    <mergeCell ref="AA81:AD81"/>
    <mergeCell ref="Y80:Z81"/>
    <mergeCell ref="A78:A79"/>
    <mergeCell ref="B78:B79"/>
    <mergeCell ref="C78:E78"/>
    <mergeCell ref="F78:G79"/>
    <mergeCell ref="B83:H83"/>
    <mergeCell ref="A85:A86"/>
    <mergeCell ref="B85:B86"/>
    <mergeCell ref="C85:E85"/>
    <mergeCell ref="F85:G86"/>
    <mergeCell ref="H85:K85"/>
    <mergeCell ref="V85:X85"/>
    <mergeCell ref="Y85:Z86"/>
    <mergeCell ref="AA85:AD85"/>
    <mergeCell ref="AE85:AE86"/>
    <mergeCell ref="AF85:AF86"/>
    <mergeCell ref="C86:E86"/>
    <mergeCell ref="H86:K86"/>
    <mergeCell ref="V86:X86"/>
    <mergeCell ref="AA86:AD86"/>
    <mergeCell ref="A87:A88"/>
    <mergeCell ref="B87:B88"/>
    <mergeCell ref="C87:E87"/>
    <mergeCell ref="F87:G88"/>
    <mergeCell ref="H87:K87"/>
    <mergeCell ref="V87:X87"/>
    <mergeCell ref="Y87:Z88"/>
    <mergeCell ref="AA87:AD87"/>
    <mergeCell ref="AE87:AE88"/>
    <mergeCell ref="AF87:AF88"/>
    <mergeCell ref="C88:E88"/>
    <mergeCell ref="H88:K88"/>
    <mergeCell ref="V88:X88"/>
    <mergeCell ref="AE89:AE90"/>
    <mergeCell ref="AF89:AF90"/>
    <mergeCell ref="C90:E90"/>
    <mergeCell ref="H90:K90"/>
    <mergeCell ref="V90:X90"/>
    <mergeCell ref="AA90:AD90"/>
    <mergeCell ref="AA88:AD88"/>
    <mergeCell ref="Y89:Z90"/>
    <mergeCell ref="A89:A90"/>
    <mergeCell ref="B89:B90"/>
    <mergeCell ref="C89:E89"/>
    <mergeCell ref="F89:G90"/>
    <mergeCell ref="H89:K89"/>
    <mergeCell ref="V89:X89"/>
    <mergeCell ref="AA89:AD89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alignWithMargins="0">
    <oddFooter>&amp;C&amp;10-44-</oddFooter>
  </headerFooter>
  <rowBreaks count="1" manualBreakCount="1">
    <brk id="5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O131"/>
  <sheetViews>
    <sheetView view="pageBreakPreview" topLeftCell="A43" zoomScale="115" zoomScaleNormal="100" zoomScaleSheetLayoutView="115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911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48</v>
      </c>
      <c r="C3" s="321" t="s">
        <v>1</v>
      </c>
      <c r="D3" s="321"/>
      <c r="E3" s="321"/>
      <c r="F3" s="321"/>
      <c r="G3" s="321"/>
      <c r="H3" s="2" t="s">
        <v>49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38">
        <v>15</v>
      </c>
      <c r="Z4" s="338"/>
      <c r="AA4" s="337" t="s">
        <v>2</v>
      </c>
      <c r="AB4" s="338"/>
      <c r="AC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大津</v>
      </c>
      <c r="L5" s="484"/>
      <c r="M5" s="36" t="s">
        <v>18</v>
      </c>
      <c r="N5" s="484" t="str">
        <f>B7</f>
        <v>川島</v>
      </c>
      <c r="O5" s="484"/>
      <c r="P5" s="486" t="str">
        <f>B8</f>
        <v>菊川</v>
      </c>
      <c r="Q5" s="484"/>
      <c r="R5" s="36" t="s">
        <v>18</v>
      </c>
      <c r="S5" s="484" t="str">
        <f>B9</f>
        <v>岡田</v>
      </c>
      <c r="T5" s="487"/>
      <c r="U5" s="484" t="str">
        <f>B10</f>
        <v>小野</v>
      </c>
      <c r="V5" s="484"/>
      <c r="W5" s="36" t="s">
        <v>18</v>
      </c>
      <c r="X5" s="484" t="str">
        <f>B11</f>
        <v>岩元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22">
        <v>1</v>
      </c>
      <c r="B6" s="470" t="s">
        <v>165</v>
      </c>
      <c r="C6" s="470"/>
      <c r="D6" s="470"/>
      <c r="E6" s="471" t="s">
        <v>106</v>
      </c>
      <c r="F6" s="471"/>
      <c r="G6" s="471" t="s">
        <v>85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大津</v>
      </c>
      <c r="AL6" s="21" t="str">
        <f>B7</f>
        <v>川島</v>
      </c>
      <c r="AM6" s="19" t="str">
        <f>E6</f>
        <v>(香)</v>
      </c>
      <c r="AN6" s="19" t="str">
        <f>G6</f>
        <v>丸亀ＳＣ</v>
      </c>
      <c r="AO6" s="19" t="str">
        <f>IF(G7="",G6,G7)</f>
        <v>丸亀ＳＣ</v>
      </c>
    </row>
    <row r="7" spans="1:41" s="21" customFormat="1" ht="15" customHeight="1">
      <c r="A7" s="422"/>
      <c r="B7" s="371" t="s">
        <v>480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0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41">
        <v>2</v>
      </c>
      <c r="B8" s="491" t="s">
        <v>481</v>
      </c>
      <c r="C8" s="491"/>
      <c r="D8" s="491"/>
      <c r="E8" s="492" t="s">
        <v>108</v>
      </c>
      <c r="F8" s="492"/>
      <c r="G8" s="492" t="s">
        <v>482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329">
        <f>IF(AND(L8="",Q8="",V8=""),"",COUNTIF(K8:Y9,"○")*2+COUNTIF(K8:Y9,"×"))</f>
        <v>3</v>
      </c>
      <c r="AA8" s="330"/>
      <c r="AB8" s="330">
        <f>IF(Z8="","",RANK(Z8,Z6:AA11,))</f>
        <v>2</v>
      </c>
      <c r="AC8" s="333"/>
      <c r="AJ8" s="21" t="str">
        <f>D5&amp;AB8</f>
        <v>Ａ2</v>
      </c>
      <c r="AK8" s="21" t="str">
        <f>B8</f>
        <v>菊川</v>
      </c>
      <c r="AL8" s="21" t="str">
        <f>B9</f>
        <v>岡田</v>
      </c>
      <c r="AM8" s="19" t="str">
        <f>E8</f>
        <v>(高)</v>
      </c>
      <c r="AN8" s="19" t="str">
        <f>G8</f>
        <v>オレンジペコ</v>
      </c>
      <c r="AO8" s="19" t="str">
        <f>IF(G9="",G8,G9)</f>
        <v>インパクト</v>
      </c>
    </row>
    <row r="9" spans="1:41" s="21" customFormat="1" ht="15" customHeight="1">
      <c r="A9" s="408"/>
      <c r="B9" s="321" t="s">
        <v>251</v>
      </c>
      <c r="C9" s="321"/>
      <c r="D9" s="321"/>
      <c r="E9" s="478"/>
      <c r="F9" s="478"/>
      <c r="G9" s="478" t="s">
        <v>188</v>
      </c>
      <c r="H9" s="478"/>
      <c r="I9" s="478"/>
      <c r="J9" s="479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1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41">
        <v>3</v>
      </c>
      <c r="B10" s="482" t="s">
        <v>104</v>
      </c>
      <c r="C10" s="482"/>
      <c r="D10" s="482"/>
      <c r="E10" s="492" t="s">
        <v>107</v>
      </c>
      <c r="F10" s="492"/>
      <c r="G10" s="492" t="s">
        <v>903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×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2</v>
      </c>
      <c r="AA10" s="361"/>
      <c r="AB10" s="361">
        <f>IF(Z10="","",RANK(Z10,Z6:AA11,))</f>
        <v>3</v>
      </c>
      <c r="AC10" s="362"/>
      <c r="AJ10" s="21" t="str">
        <f>D5&amp;AB10</f>
        <v>Ａ3</v>
      </c>
      <c r="AK10" s="21" t="str">
        <f>B10</f>
        <v>小野</v>
      </c>
      <c r="AL10" s="21" t="str">
        <f>B11</f>
        <v>岩元</v>
      </c>
      <c r="AM10" s="19" t="str">
        <f>E10</f>
        <v>(愛)</v>
      </c>
      <c r="AN10" s="19" t="str">
        <f>G10</f>
        <v>ゴールドジム新居浜</v>
      </c>
      <c r="AO10" s="19" t="str">
        <f>IF(G11="",G10,G11)</f>
        <v>ゴールドジム新居浜</v>
      </c>
    </row>
    <row r="11" spans="1:41" s="21" customFormat="1" ht="15" customHeight="1">
      <c r="A11" s="342"/>
      <c r="B11" s="308" t="s">
        <v>328</v>
      </c>
      <c r="C11" s="308"/>
      <c r="D11" s="308"/>
      <c r="E11" s="472"/>
      <c r="F11" s="472"/>
      <c r="G11" s="472"/>
      <c r="H11" s="472"/>
      <c r="I11" s="472"/>
      <c r="J11" s="476"/>
      <c r="K11" s="335">
        <f>IF(X7="","",X7)</f>
        <v>0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1</v>
      </c>
      <c r="Q11" s="336"/>
      <c r="R11" s="6" t="s">
        <v>8</v>
      </c>
      <c r="S11" s="336">
        <f>IF(U9="","",U9)</f>
        <v>2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41" s="21" customFormat="1" ht="1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15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黒島</v>
      </c>
      <c r="L14" s="484"/>
      <c r="M14" s="36" t="s">
        <v>18</v>
      </c>
      <c r="N14" s="484" t="str">
        <f>B16</f>
        <v>土肥</v>
      </c>
      <c r="O14" s="484"/>
      <c r="P14" s="486" t="str">
        <f>B17</f>
        <v>布村</v>
      </c>
      <c r="Q14" s="484"/>
      <c r="R14" s="36" t="s">
        <v>18</v>
      </c>
      <c r="S14" s="484" t="str">
        <f>B18</f>
        <v>渡部</v>
      </c>
      <c r="T14" s="487"/>
      <c r="U14" s="484" t="str">
        <f>B19</f>
        <v>岡田</v>
      </c>
      <c r="V14" s="484"/>
      <c r="W14" s="36" t="s">
        <v>18</v>
      </c>
      <c r="X14" s="484" t="str">
        <f>B20</f>
        <v>小野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22">
        <v>1</v>
      </c>
      <c r="B15" s="470" t="s">
        <v>139</v>
      </c>
      <c r="C15" s="470"/>
      <c r="D15" s="470"/>
      <c r="E15" s="478" t="s">
        <v>105</v>
      </c>
      <c r="F15" s="478"/>
      <c r="G15" s="478" t="s">
        <v>446</v>
      </c>
      <c r="H15" s="478"/>
      <c r="I15" s="478"/>
      <c r="J15" s="479"/>
      <c r="K15" s="485"/>
      <c r="L15" s="485"/>
      <c r="M15" s="485"/>
      <c r="N15" s="485"/>
      <c r="O15" s="485"/>
      <c r="P15" s="48"/>
      <c r="Q15" s="388" t="str">
        <f>IF(P16="","",IF(P16&gt;S16,"○","×"))</f>
        <v>○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="AA15" s="496"/>
      <c r="AB15" s="496">
        <f>IF(Z15="","",RANK(Z15,Z15:AA20,))</f>
        <v>1</v>
      </c>
      <c r="AC15" s="497"/>
      <c r="AJ15" s="21" t="str">
        <f>D14&amp;AB15</f>
        <v>Ｂ1</v>
      </c>
      <c r="AK15" s="21" t="str">
        <f>B15</f>
        <v>黒島</v>
      </c>
      <c r="AL15" s="21" t="str">
        <f>B16</f>
        <v>土肥</v>
      </c>
      <c r="AM15" s="19" t="str">
        <f>E15</f>
        <v>(徳)</v>
      </c>
      <c r="AN15" s="19" t="str">
        <f>G15</f>
        <v>城西ラージ</v>
      </c>
      <c r="AO15" s="19" t="str">
        <f>IF(G16="",G15,G16)</f>
        <v>沖洲体協</v>
      </c>
    </row>
    <row r="16" spans="1:41" s="21" customFormat="1" ht="15" customHeight="1">
      <c r="A16" s="422"/>
      <c r="B16" s="371" t="s">
        <v>483</v>
      </c>
      <c r="C16" s="371"/>
      <c r="D16" s="371"/>
      <c r="E16" s="480"/>
      <c r="F16" s="480"/>
      <c r="G16" s="480" t="s">
        <v>484</v>
      </c>
      <c r="H16" s="480"/>
      <c r="I16" s="480"/>
      <c r="J16" s="481"/>
      <c r="K16" s="357"/>
      <c r="L16" s="357"/>
      <c r="M16" s="357"/>
      <c r="N16" s="357"/>
      <c r="O16" s="357"/>
      <c r="P16" s="365">
        <v>2</v>
      </c>
      <c r="Q16" s="364"/>
      <c r="R16" s="2" t="s">
        <v>8</v>
      </c>
      <c r="S16" s="364">
        <v>0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41">
        <v>2</v>
      </c>
      <c r="B17" s="491" t="s">
        <v>132</v>
      </c>
      <c r="C17" s="491"/>
      <c r="D17" s="491"/>
      <c r="E17" s="492" t="s">
        <v>107</v>
      </c>
      <c r="F17" s="492"/>
      <c r="G17" s="492" t="s">
        <v>331</v>
      </c>
      <c r="H17" s="492"/>
      <c r="I17" s="492"/>
      <c r="J17" s="494"/>
      <c r="K17" s="63"/>
      <c r="L17" s="346" t="str">
        <f>IF(K18="","",IF(K18&gt;N18,"○","×"))</f>
        <v>×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3</v>
      </c>
      <c r="AA17" s="330"/>
      <c r="AB17" s="330">
        <f>IF(Z17="","",RANK(Z17,Z15:AA20,))</f>
        <v>2</v>
      </c>
      <c r="AC17" s="333"/>
      <c r="AJ17" s="21" t="str">
        <f>D14&amp;AB17</f>
        <v>Ｂ2</v>
      </c>
      <c r="AK17" s="21" t="str">
        <f>B17</f>
        <v>布村</v>
      </c>
      <c r="AL17" s="21" t="str">
        <f>B18</f>
        <v>渡部</v>
      </c>
      <c r="AM17" s="19" t="str">
        <f>E17</f>
        <v>(愛)</v>
      </c>
      <c r="AN17" s="19" t="str">
        <f>G17</f>
        <v>つばき愛卓会</v>
      </c>
      <c r="AO17" s="19" t="str">
        <f>IF(G18="",G17,G18)</f>
        <v>つばき愛卓会</v>
      </c>
    </row>
    <row r="18" spans="1:41" s="21" customFormat="1" ht="15" customHeight="1">
      <c r="A18" s="408"/>
      <c r="B18" s="321" t="s">
        <v>119</v>
      </c>
      <c r="C18" s="321"/>
      <c r="D18" s="321"/>
      <c r="E18" s="478"/>
      <c r="F18" s="478"/>
      <c r="G18" s="478"/>
      <c r="H18" s="478"/>
      <c r="I18" s="478"/>
      <c r="J18" s="479"/>
      <c r="K18" s="374">
        <f>IF(S16="","",S16)</f>
        <v>0</v>
      </c>
      <c r="L18" s="374"/>
      <c r="M18" s="5" t="s">
        <v>8</v>
      </c>
      <c r="N18" s="374">
        <f>IF(P16="","",P16)</f>
        <v>2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251</v>
      </c>
      <c r="C19" s="482"/>
      <c r="D19" s="482"/>
      <c r="E19" s="492" t="s">
        <v>108</v>
      </c>
      <c r="F19" s="492"/>
      <c r="G19" s="492" t="s">
        <v>560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岡田</v>
      </c>
      <c r="AL19" s="21" t="str">
        <f>B20</f>
        <v>小野</v>
      </c>
      <c r="AM19" s="19" t="str">
        <f>E19</f>
        <v>(高)</v>
      </c>
      <c r="AN19" s="19" t="str">
        <f>G19</f>
        <v>あすなろ</v>
      </c>
      <c r="AO19" s="19" t="str">
        <f>IF(G20="",G19,G20)</f>
        <v>さつき会</v>
      </c>
    </row>
    <row r="20" spans="1:41" s="21" customFormat="1" ht="15" customHeight="1">
      <c r="A20" s="342"/>
      <c r="B20" s="308" t="s">
        <v>104</v>
      </c>
      <c r="C20" s="308"/>
      <c r="D20" s="308"/>
      <c r="E20" s="472"/>
      <c r="F20" s="472"/>
      <c r="G20" s="472" t="s">
        <v>97</v>
      </c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4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41" s="21" customFormat="1" ht="15" customHeigh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16</v>
      </c>
      <c r="Z22" s="338"/>
      <c r="AA22" s="337" t="s">
        <v>2</v>
      </c>
      <c r="AB22" s="338"/>
      <c r="AC22" s="338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392"/>
      <c r="G23" s="392"/>
      <c r="H23" s="29"/>
      <c r="I23" s="29"/>
      <c r="J23" s="26"/>
      <c r="K23" s="484" t="str">
        <f>B24</f>
        <v>小松</v>
      </c>
      <c r="L23" s="484"/>
      <c r="M23" s="36" t="s">
        <v>18</v>
      </c>
      <c r="N23" s="484" t="str">
        <f>B25</f>
        <v>田内</v>
      </c>
      <c r="O23" s="484"/>
      <c r="P23" s="486" t="str">
        <f>B26</f>
        <v>細川</v>
      </c>
      <c r="Q23" s="484"/>
      <c r="R23" s="36" t="s">
        <v>18</v>
      </c>
      <c r="S23" s="484" t="str">
        <f>B27</f>
        <v>日浅</v>
      </c>
      <c r="T23" s="487"/>
      <c r="U23" s="484" t="str">
        <f>B28</f>
        <v>増野</v>
      </c>
      <c r="V23" s="484"/>
      <c r="W23" s="36" t="s">
        <v>18</v>
      </c>
      <c r="X23" s="484" t="str">
        <f>B29</f>
        <v>石尾</v>
      </c>
      <c r="Y23" s="484"/>
      <c r="Z23" s="395" t="s">
        <v>17</v>
      </c>
      <c r="AA23" s="396"/>
      <c r="AB23" s="397" t="s">
        <v>13</v>
      </c>
      <c r="AC23" s="398"/>
    </row>
    <row r="24" spans="1:41" s="21" customFormat="1" ht="15" customHeight="1">
      <c r="A24" s="408">
        <v>1</v>
      </c>
      <c r="B24" s="470" t="s">
        <v>110</v>
      </c>
      <c r="C24" s="470"/>
      <c r="D24" s="470"/>
      <c r="E24" s="471" t="s">
        <v>108</v>
      </c>
      <c r="F24" s="471"/>
      <c r="G24" s="471" t="s">
        <v>112</v>
      </c>
      <c r="H24" s="471"/>
      <c r="I24" s="471"/>
      <c r="J24" s="473"/>
      <c r="K24" s="485"/>
      <c r="L24" s="485"/>
      <c r="M24" s="485"/>
      <c r="N24" s="485"/>
      <c r="O24" s="485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×</v>
      </c>
      <c r="W24" s="388"/>
      <c r="X24" s="388"/>
      <c r="Y24" s="59"/>
      <c r="Z24" s="495">
        <f>IF(AND(L24="",Q24="",V24=""),"",COUNTIF(K24:Y25,"○")*2+COUNTIF(K24:Y25,"×"))</f>
        <v>3</v>
      </c>
      <c r="AA24" s="496"/>
      <c r="AB24" s="496">
        <f>IF(Z24="","",RANK(Z24,Z24:AA29,))</f>
        <v>2</v>
      </c>
      <c r="AC24" s="497"/>
      <c r="AJ24" s="21" t="str">
        <f>D23&amp;AB24</f>
        <v>Ｃ2</v>
      </c>
      <c r="AK24" s="21" t="str">
        <f>B24</f>
        <v>小松</v>
      </c>
      <c r="AL24" s="21" t="str">
        <f>B25</f>
        <v>田内</v>
      </c>
      <c r="AM24" s="19" t="str">
        <f>E24</f>
        <v>(高)</v>
      </c>
      <c r="AN24" s="19" t="str">
        <f>G24</f>
        <v>ＬＢＣ安芸</v>
      </c>
      <c r="AO24" s="19" t="str">
        <f>IF(G25="",G24,G25)</f>
        <v>ＬＢＣ安芸</v>
      </c>
    </row>
    <row r="25" spans="1:41" s="21" customFormat="1" ht="15" customHeight="1">
      <c r="A25" s="408"/>
      <c r="B25" s="321" t="s">
        <v>134</v>
      </c>
      <c r="C25" s="321"/>
      <c r="D25" s="321"/>
      <c r="E25" s="478"/>
      <c r="F25" s="478"/>
      <c r="G25" s="478"/>
      <c r="H25" s="478"/>
      <c r="I25" s="478"/>
      <c r="J25" s="479"/>
      <c r="K25" s="357"/>
      <c r="L25" s="357"/>
      <c r="M25" s="357"/>
      <c r="N25" s="357"/>
      <c r="O25" s="357"/>
      <c r="P25" s="365">
        <v>2</v>
      </c>
      <c r="Q25" s="364"/>
      <c r="R25" s="2" t="s">
        <v>8</v>
      </c>
      <c r="S25" s="364">
        <v>0</v>
      </c>
      <c r="T25" s="366"/>
      <c r="U25" s="364">
        <v>1</v>
      </c>
      <c r="V25" s="364"/>
      <c r="W25" s="2" t="s">
        <v>8</v>
      </c>
      <c r="X25" s="364">
        <v>2</v>
      </c>
      <c r="Y25" s="366"/>
      <c r="Z25" s="360"/>
      <c r="AA25" s="361"/>
      <c r="AB25" s="361"/>
      <c r="AC25" s="362"/>
      <c r="AM25" s="19"/>
      <c r="AN25" s="19"/>
      <c r="AO25" s="19"/>
    </row>
    <row r="26" spans="1:41" s="21" customFormat="1" ht="15" customHeight="1">
      <c r="A26" s="341">
        <v>2</v>
      </c>
      <c r="B26" s="482" t="s">
        <v>128</v>
      </c>
      <c r="C26" s="482"/>
      <c r="D26" s="482"/>
      <c r="E26" s="492" t="s">
        <v>107</v>
      </c>
      <c r="F26" s="492"/>
      <c r="G26" s="492" t="s">
        <v>297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×</v>
      </c>
      <c r="W26" s="346"/>
      <c r="X26" s="346"/>
      <c r="Y26" s="63"/>
      <c r="Z26" s="329">
        <f>IF(AND(L26="",Q26="",V26=""),"",COUNTIF(K26:Y27,"○")*2+COUNTIF(K26:Y27,"×"))</f>
        <v>2</v>
      </c>
      <c r="AA26" s="330"/>
      <c r="AB26" s="330">
        <f>IF(Z26="","",RANK(Z26,Z24:AA29,))</f>
        <v>3</v>
      </c>
      <c r="AC26" s="333"/>
      <c r="AJ26" s="21" t="str">
        <f>D23&amp;AB26</f>
        <v>Ｃ3</v>
      </c>
      <c r="AK26" s="21" t="str">
        <f>B26</f>
        <v>細川</v>
      </c>
      <c r="AL26" s="21" t="str">
        <f>B27</f>
        <v>日浅</v>
      </c>
      <c r="AM26" s="19" t="str">
        <f>E26</f>
        <v>(愛)</v>
      </c>
      <c r="AN26" s="19" t="str">
        <f>G26</f>
        <v>アシスト</v>
      </c>
      <c r="AO26" s="19" t="str">
        <f>IF(G27="",G26,G27)</f>
        <v>アシスト</v>
      </c>
    </row>
    <row r="27" spans="1:41" s="21" customFormat="1" ht="15" customHeight="1">
      <c r="A27" s="353"/>
      <c r="B27" s="371" t="s">
        <v>389</v>
      </c>
      <c r="C27" s="371"/>
      <c r="D27" s="371"/>
      <c r="E27" s="480"/>
      <c r="F27" s="480"/>
      <c r="G27" s="480"/>
      <c r="H27" s="480"/>
      <c r="I27" s="480"/>
      <c r="J27" s="481"/>
      <c r="K27" s="374">
        <f>IF(S25="","",S25)</f>
        <v>0</v>
      </c>
      <c r="L27" s="374"/>
      <c r="M27" s="5" t="s">
        <v>8</v>
      </c>
      <c r="N27" s="374">
        <f>IF(P25="","",P25)</f>
        <v>2</v>
      </c>
      <c r="O27" s="374"/>
      <c r="P27" s="379"/>
      <c r="Q27" s="380"/>
      <c r="R27" s="380"/>
      <c r="S27" s="380"/>
      <c r="T27" s="381"/>
      <c r="U27" s="374">
        <v>0</v>
      </c>
      <c r="V27" s="374"/>
      <c r="W27" s="5" t="s">
        <v>8</v>
      </c>
      <c r="X27" s="374">
        <v>2</v>
      </c>
      <c r="Y27" s="374"/>
      <c r="Z27" s="368"/>
      <c r="AA27" s="369"/>
      <c r="AB27" s="369"/>
      <c r="AC27" s="370"/>
      <c r="AM27" s="19"/>
      <c r="AN27" s="19"/>
      <c r="AO27" s="19"/>
    </row>
    <row r="28" spans="1:41" s="21" customFormat="1" ht="15" customHeight="1">
      <c r="A28" s="399">
        <v>3</v>
      </c>
      <c r="B28" s="482" t="s">
        <v>485</v>
      </c>
      <c r="C28" s="482"/>
      <c r="D28" s="482"/>
      <c r="E28" s="492" t="s">
        <v>106</v>
      </c>
      <c r="F28" s="492"/>
      <c r="G28" s="492" t="s">
        <v>487</v>
      </c>
      <c r="H28" s="492"/>
      <c r="I28" s="492"/>
      <c r="J28" s="494"/>
      <c r="K28" s="66"/>
      <c r="L28" s="346" t="str">
        <f>IF(K29="","",IF(K29&gt;N29,"○","×"))</f>
        <v>○</v>
      </c>
      <c r="M28" s="346"/>
      <c r="N28" s="346"/>
      <c r="O28" s="63"/>
      <c r="P28" s="64"/>
      <c r="Q28" s="346" t="str">
        <f>IF(P29="","",IF(P29&gt;S29,"○","×"))</f>
        <v>○</v>
      </c>
      <c r="R28" s="346"/>
      <c r="S28" s="346"/>
      <c r="T28" s="67"/>
      <c r="U28" s="348"/>
      <c r="V28" s="348"/>
      <c r="W28" s="348"/>
      <c r="X28" s="348"/>
      <c r="Y28" s="349"/>
      <c r="Z28" s="360">
        <f>IF(AND(L28="",Q28="",V28=""),"",COUNTIF(K28:Y29,"○")*2+COUNTIF(K28:Y29,"×"))</f>
        <v>4</v>
      </c>
      <c r="AA28" s="361"/>
      <c r="AB28" s="361">
        <f>IF(Z28="","",RANK(Z28,Z24:AA29,))</f>
        <v>1</v>
      </c>
      <c r="AC28" s="362"/>
      <c r="AJ28" s="21" t="str">
        <f>D23&amp;AB28</f>
        <v>Ｃ1</v>
      </c>
      <c r="AK28" s="21" t="str">
        <f>B28</f>
        <v>増野</v>
      </c>
      <c r="AL28" s="21" t="str">
        <f>B29</f>
        <v>石尾</v>
      </c>
      <c r="AM28" s="19" t="str">
        <f>E28</f>
        <v>(香)</v>
      </c>
      <c r="AN28" s="19" t="str">
        <f>G28</f>
        <v>ＡＳＣ</v>
      </c>
      <c r="AO28" s="19" t="str">
        <f>IF(G29="",G28,G29)</f>
        <v>ＡＳＣ</v>
      </c>
    </row>
    <row r="29" spans="1:41" s="21" customFormat="1" ht="15" customHeight="1">
      <c r="A29" s="442"/>
      <c r="B29" s="308" t="s">
        <v>486</v>
      </c>
      <c r="C29" s="308"/>
      <c r="D29" s="308"/>
      <c r="E29" s="472"/>
      <c r="F29" s="472"/>
      <c r="G29" s="472"/>
      <c r="H29" s="472"/>
      <c r="I29" s="472"/>
      <c r="J29" s="476"/>
      <c r="K29" s="335">
        <f>IF(X25="","",X25)</f>
        <v>2</v>
      </c>
      <c r="L29" s="336"/>
      <c r="M29" s="6" t="s">
        <v>8</v>
      </c>
      <c r="N29" s="336">
        <f>IF(U25="","",U25)</f>
        <v>1</v>
      </c>
      <c r="O29" s="336"/>
      <c r="P29" s="339">
        <f>IF(X27="","",X27)</f>
        <v>2</v>
      </c>
      <c r="Q29" s="336"/>
      <c r="R29" s="6" t="s">
        <v>8</v>
      </c>
      <c r="S29" s="336">
        <f>IF(U27="","",U27)</f>
        <v>0</v>
      </c>
      <c r="T29" s="340"/>
      <c r="U29" s="351"/>
      <c r="V29" s="351"/>
      <c r="W29" s="351"/>
      <c r="X29" s="351"/>
      <c r="Y29" s="352"/>
      <c r="Z29" s="331"/>
      <c r="AA29" s="332"/>
      <c r="AB29" s="332"/>
      <c r="AC29" s="334"/>
    </row>
    <row r="30" spans="1:41" s="21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41" s="21" customFormat="1" ht="15" customHeight="1">
      <c r="A31" s="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16</v>
      </c>
      <c r="Z31" s="338"/>
      <c r="AA31" s="337" t="s">
        <v>2</v>
      </c>
      <c r="AB31" s="338"/>
      <c r="AC31" s="338"/>
    </row>
    <row r="32" spans="1:41" s="21" customFormat="1" ht="15" customHeight="1">
      <c r="A32" s="25"/>
      <c r="B32" s="29"/>
      <c r="C32" s="29"/>
      <c r="D32" s="4" t="s">
        <v>6</v>
      </c>
      <c r="E32" s="483" t="s">
        <v>25</v>
      </c>
      <c r="F32" s="392"/>
      <c r="G32" s="392"/>
      <c r="H32" s="29"/>
      <c r="I32" s="29"/>
      <c r="J32" s="26"/>
      <c r="K32" s="484" t="str">
        <f>B33</f>
        <v>高市</v>
      </c>
      <c r="L32" s="484"/>
      <c r="M32" s="36" t="s">
        <v>18</v>
      </c>
      <c r="N32" s="484" t="str">
        <f>B34</f>
        <v>林</v>
      </c>
      <c r="O32" s="484"/>
      <c r="P32" s="486" t="str">
        <f>B35</f>
        <v>安友</v>
      </c>
      <c r="Q32" s="484"/>
      <c r="R32" s="36" t="s">
        <v>18</v>
      </c>
      <c r="S32" s="484" t="str">
        <f>B36</f>
        <v>住田</v>
      </c>
      <c r="T32" s="487"/>
      <c r="U32" s="484" t="str">
        <f>B37</f>
        <v>山﨑</v>
      </c>
      <c r="V32" s="484"/>
      <c r="W32" s="36" t="s">
        <v>18</v>
      </c>
      <c r="X32" s="484" t="str">
        <f>B38</f>
        <v>横山</v>
      </c>
      <c r="Y32" s="484"/>
      <c r="Z32" s="395" t="s">
        <v>17</v>
      </c>
      <c r="AA32" s="396"/>
      <c r="AB32" s="397" t="s">
        <v>13</v>
      </c>
      <c r="AC32" s="398"/>
    </row>
    <row r="33" spans="1:41" s="21" customFormat="1" ht="15" customHeight="1">
      <c r="A33" s="408">
        <v>1</v>
      </c>
      <c r="B33" s="470" t="s">
        <v>488</v>
      </c>
      <c r="C33" s="470"/>
      <c r="D33" s="470"/>
      <c r="E33" s="471" t="s">
        <v>107</v>
      </c>
      <c r="F33" s="471"/>
      <c r="G33" s="478" t="s">
        <v>349</v>
      </c>
      <c r="H33" s="478"/>
      <c r="I33" s="478"/>
      <c r="J33" s="479"/>
      <c r="K33" s="485"/>
      <c r="L33" s="485"/>
      <c r="M33" s="485"/>
      <c r="N33" s="485"/>
      <c r="O33" s="485"/>
      <c r="P33" s="48"/>
      <c r="Q33" s="388" t="str">
        <f>IF(P34="","",IF(P34&gt;S34,"○","×"))</f>
        <v>×</v>
      </c>
      <c r="R33" s="388"/>
      <c r="S33" s="388"/>
      <c r="T33" s="59"/>
      <c r="U33" s="58"/>
      <c r="V33" s="388" t="str">
        <f>IF(U34="","",IF(U34&gt;X34,"○","×"))</f>
        <v>○</v>
      </c>
      <c r="W33" s="388"/>
      <c r="X33" s="388"/>
      <c r="Y33" s="59"/>
      <c r="Z33" s="495">
        <f>IF(AND(L33="",Q33="",V33=""),"",COUNTIF(K33:Y34,"○")*2+COUNTIF(K33:Y34,"×"))</f>
        <v>3</v>
      </c>
      <c r="AA33" s="496"/>
      <c r="AB33" s="496">
        <f>IF(Z33="","",RANK(Z33,Z33:AA38,))</f>
        <v>2</v>
      </c>
      <c r="AC33" s="497"/>
      <c r="AJ33" s="21" t="str">
        <f>D32&amp;AB33</f>
        <v>Ｄ2</v>
      </c>
      <c r="AK33" s="21" t="str">
        <f>B33</f>
        <v>高市</v>
      </c>
      <c r="AL33" s="21" t="str">
        <f>B34</f>
        <v>林</v>
      </c>
      <c r="AM33" s="19" t="str">
        <f>E33</f>
        <v>(愛)</v>
      </c>
      <c r="AN33" s="19" t="str">
        <f>G33</f>
        <v>フォーネット</v>
      </c>
      <c r="AO33" s="19" t="str">
        <f>IF(G34="",G33,G34)</f>
        <v>石井体協</v>
      </c>
    </row>
    <row r="34" spans="1:41" s="21" customFormat="1" ht="15" customHeight="1">
      <c r="A34" s="408"/>
      <c r="B34" s="371" t="s">
        <v>126</v>
      </c>
      <c r="C34" s="371"/>
      <c r="D34" s="371"/>
      <c r="E34" s="480"/>
      <c r="F34" s="480"/>
      <c r="G34" s="480" t="s">
        <v>149</v>
      </c>
      <c r="H34" s="480"/>
      <c r="I34" s="480"/>
      <c r="J34" s="481"/>
      <c r="K34" s="357"/>
      <c r="L34" s="357"/>
      <c r="M34" s="357"/>
      <c r="N34" s="357"/>
      <c r="O34" s="357"/>
      <c r="P34" s="365">
        <v>0</v>
      </c>
      <c r="Q34" s="364"/>
      <c r="R34" s="2" t="s">
        <v>8</v>
      </c>
      <c r="S34" s="364">
        <v>2</v>
      </c>
      <c r="T34" s="366"/>
      <c r="U34" s="364">
        <v>2</v>
      </c>
      <c r="V34" s="364"/>
      <c r="W34" s="2" t="s">
        <v>8</v>
      </c>
      <c r="X34" s="364">
        <v>0</v>
      </c>
      <c r="Y34" s="366"/>
      <c r="Z34" s="360"/>
      <c r="AA34" s="361"/>
      <c r="AB34" s="361"/>
      <c r="AC34" s="362"/>
      <c r="AM34" s="19"/>
      <c r="AN34" s="19"/>
      <c r="AO34" s="19"/>
    </row>
    <row r="35" spans="1:41" s="21" customFormat="1" ht="15" customHeight="1">
      <c r="A35" s="341">
        <v>2</v>
      </c>
      <c r="B35" s="491" t="s">
        <v>117</v>
      </c>
      <c r="C35" s="491"/>
      <c r="D35" s="491"/>
      <c r="E35" s="478" t="s">
        <v>105</v>
      </c>
      <c r="F35" s="478"/>
      <c r="G35" s="492" t="s">
        <v>489</v>
      </c>
      <c r="H35" s="492"/>
      <c r="I35" s="492"/>
      <c r="J35" s="494"/>
      <c r="K35" s="63"/>
      <c r="L35" s="346" t="str">
        <f>IF(K36="","",IF(K36&gt;N36,"○","×"))</f>
        <v>○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○</v>
      </c>
      <c r="W35" s="346"/>
      <c r="X35" s="346"/>
      <c r="Y35" s="63"/>
      <c r="Z35" s="329">
        <f>IF(AND(L35="",Q35="",V35=""),"",COUNTIF(K35:Y36,"○")*2+COUNTIF(K35:Y36,"×"))</f>
        <v>4</v>
      </c>
      <c r="AA35" s="330"/>
      <c r="AB35" s="330">
        <f>IF(Z35="","",RANK(Z35,Z33:AA38,))</f>
        <v>1</v>
      </c>
      <c r="AC35" s="333"/>
      <c r="AJ35" s="21" t="str">
        <f>D32&amp;AB35</f>
        <v>Ｄ1</v>
      </c>
      <c r="AK35" s="21" t="str">
        <f>B35</f>
        <v>安友</v>
      </c>
      <c r="AL35" s="21" t="str">
        <f>B36</f>
        <v>住田</v>
      </c>
      <c r="AM35" s="19" t="str">
        <f>E35</f>
        <v>(徳)</v>
      </c>
      <c r="AN35" s="19" t="str">
        <f>G35</f>
        <v>北島クラブ</v>
      </c>
      <c r="AO35" s="19" t="str">
        <f>IF(G36="",G35,G36)</f>
        <v>北島クラブ</v>
      </c>
    </row>
    <row r="36" spans="1:41" s="21" customFormat="1" ht="15" customHeight="1">
      <c r="A36" s="353"/>
      <c r="B36" s="371" t="s">
        <v>94</v>
      </c>
      <c r="C36" s="371"/>
      <c r="D36" s="371"/>
      <c r="E36" s="480"/>
      <c r="F36" s="480"/>
      <c r="G36" s="480"/>
      <c r="H36" s="480"/>
      <c r="I36" s="480"/>
      <c r="J36" s="481"/>
      <c r="K36" s="374">
        <f>IF(S34="","",S34)</f>
        <v>2</v>
      </c>
      <c r="L36" s="374"/>
      <c r="M36" s="5" t="s">
        <v>8</v>
      </c>
      <c r="N36" s="374">
        <f>IF(P34="","",P34)</f>
        <v>0</v>
      </c>
      <c r="O36" s="374"/>
      <c r="P36" s="379"/>
      <c r="Q36" s="380"/>
      <c r="R36" s="380"/>
      <c r="S36" s="380"/>
      <c r="T36" s="381"/>
      <c r="U36" s="374">
        <v>2</v>
      </c>
      <c r="V36" s="374"/>
      <c r="W36" s="5" t="s">
        <v>8</v>
      </c>
      <c r="X36" s="374">
        <v>0</v>
      </c>
      <c r="Y36" s="374"/>
      <c r="Z36" s="368"/>
      <c r="AA36" s="369"/>
      <c r="AB36" s="369"/>
      <c r="AC36" s="370"/>
      <c r="AM36" s="19"/>
      <c r="AN36" s="19"/>
      <c r="AO36" s="19"/>
    </row>
    <row r="37" spans="1:41" s="21" customFormat="1" ht="15" customHeight="1">
      <c r="A37" s="399">
        <v>3</v>
      </c>
      <c r="B37" s="482" t="s">
        <v>490</v>
      </c>
      <c r="C37" s="482"/>
      <c r="D37" s="482"/>
      <c r="E37" s="478" t="s">
        <v>106</v>
      </c>
      <c r="F37" s="478"/>
      <c r="G37" s="492" t="s">
        <v>140</v>
      </c>
      <c r="H37" s="492"/>
      <c r="I37" s="492"/>
      <c r="J37" s="494"/>
      <c r="K37" s="66"/>
      <c r="L37" s="346" t="str">
        <f>IF(K38="","",IF(K38&gt;N38,"○","×"))</f>
        <v>×</v>
      </c>
      <c r="M37" s="346"/>
      <c r="N37" s="346"/>
      <c r="O37" s="63"/>
      <c r="P37" s="64"/>
      <c r="Q37" s="346" t="str">
        <f>IF(P38="","",IF(P38&gt;S38,"○","×"))</f>
        <v>×</v>
      </c>
      <c r="R37" s="346"/>
      <c r="S37" s="346"/>
      <c r="T37" s="67"/>
      <c r="U37" s="348"/>
      <c r="V37" s="348"/>
      <c r="W37" s="348"/>
      <c r="X37" s="348"/>
      <c r="Y37" s="349"/>
      <c r="Z37" s="360">
        <f>IF(AND(L37="",Q37="",V37=""),"",COUNTIF(K37:Y38,"○")*2+COUNTIF(K37:Y38,"×"))</f>
        <v>2</v>
      </c>
      <c r="AA37" s="361"/>
      <c r="AB37" s="361">
        <f>IF(Z37="","",RANK(Z37,Z33:AA38,))</f>
        <v>3</v>
      </c>
      <c r="AC37" s="362"/>
      <c r="AJ37" s="21" t="str">
        <f>D32&amp;AB37</f>
        <v>Ｄ3</v>
      </c>
      <c r="AK37" s="21" t="str">
        <f>B37</f>
        <v>山﨑</v>
      </c>
      <c r="AL37" s="21" t="str">
        <f>B38</f>
        <v>横山</v>
      </c>
      <c r="AM37" s="19" t="str">
        <f>E37</f>
        <v>(香)</v>
      </c>
      <c r="AN37" s="19" t="str">
        <f>G37</f>
        <v>卓 窓 会</v>
      </c>
      <c r="AO37" s="19" t="str">
        <f>IF(G38="",G37,G38)</f>
        <v>卓 窓 会</v>
      </c>
    </row>
    <row r="38" spans="1:41" s="21" customFormat="1" ht="15" customHeight="1">
      <c r="A38" s="442"/>
      <c r="B38" s="308" t="s">
        <v>101</v>
      </c>
      <c r="C38" s="308"/>
      <c r="D38" s="308"/>
      <c r="E38" s="472"/>
      <c r="F38" s="472"/>
      <c r="G38" s="472"/>
      <c r="H38" s="472"/>
      <c r="I38" s="472"/>
      <c r="J38" s="476"/>
      <c r="K38" s="335">
        <f>IF(X34="","",X34)</f>
        <v>0</v>
      </c>
      <c r="L38" s="336"/>
      <c r="M38" s="6" t="s">
        <v>8</v>
      </c>
      <c r="N38" s="336">
        <f>IF(U34="","",U34)</f>
        <v>2</v>
      </c>
      <c r="O38" s="336"/>
      <c r="P38" s="339">
        <f>IF(X36="","",X36)</f>
        <v>0</v>
      </c>
      <c r="Q38" s="336"/>
      <c r="R38" s="6" t="s">
        <v>8</v>
      </c>
      <c r="S38" s="336">
        <f>IF(U36="","",U36)</f>
        <v>2</v>
      </c>
      <c r="T38" s="340"/>
      <c r="U38" s="351"/>
      <c r="V38" s="351"/>
      <c r="W38" s="351"/>
      <c r="X38" s="351"/>
      <c r="Y38" s="352"/>
      <c r="Z38" s="331"/>
      <c r="AA38" s="332"/>
      <c r="AB38" s="332"/>
      <c r="AC38" s="334"/>
    </row>
    <row r="39" spans="1:41" s="21" customFormat="1" ht="21" customHeight="1">
      <c r="A39" s="17"/>
      <c r="B39" s="17"/>
      <c r="C39" s="17"/>
      <c r="D39" s="401" t="s">
        <v>912</v>
      </c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17"/>
      <c r="AG39" s="17"/>
    </row>
    <row r="40" spans="1:41" s="21" customFormat="1" ht="12" customHeight="1">
      <c r="A40" s="17"/>
      <c r="B40" s="17"/>
      <c r="C40" s="17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7"/>
      <c r="AG40" s="17"/>
    </row>
    <row r="41" spans="1:41" s="21" customFormat="1" ht="17.25" customHeight="1">
      <c r="B41" s="2" t="s">
        <v>9</v>
      </c>
      <c r="C41" s="321" t="s">
        <v>1</v>
      </c>
      <c r="D41" s="321"/>
      <c r="E41" s="321"/>
      <c r="F41" s="321"/>
      <c r="G41" s="321"/>
      <c r="H41" s="2" t="s">
        <v>10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41" s="21" customFormat="1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41" s="21" customFormat="1" ht="15" customHeight="1">
      <c r="A43" s="358" t="s">
        <v>53</v>
      </c>
      <c r="B43" s="358"/>
      <c r="C43" s="358"/>
      <c r="D43" s="358"/>
      <c r="E43" s="358"/>
      <c r="F43" s="358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41" s="21" customFormat="1" ht="15" customHeight="1">
      <c r="A44" s="359" t="s">
        <v>45</v>
      </c>
      <c r="B44" s="359"/>
      <c r="C44" s="359"/>
      <c r="D44" s="359"/>
      <c r="E44" s="359"/>
      <c r="F44" s="359"/>
      <c r="G44" s="2" t="s">
        <v>7</v>
      </c>
      <c r="H44" s="17">
        <v>2</v>
      </c>
      <c r="I44" s="17" t="s">
        <v>27</v>
      </c>
      <c r="J44" s="17">
        <v>3</v>
      </c>
      <c r="K44" s="358" t="s">
        <v>50</v>
      </c>
      <c r="L44" s="359"/>
      <c r="M44" s="17"/>
      <c r="N44" s="2" t="s">
        <v>16</v>
      </c>
      <c r="O44" s="17">
        <v>1</v>
      </c>
      <c r="P44" s="17" t="s">
        <v>27</v>
      </c>
      <c r="Q44" s="17">
        <v>3</v>
      </c>
      <c r="R44" s="358" t="s">
        <v>51</v>
      </c>
      <c r="S44" s="359"/>
      <c r="T44" s="17"/>
      <c r="U44" s="2" t="s">
        <v>28</v>
      </c>
      <c r="V44" s="17">
        <v>1</v>
      </c>
      <c r="W44" s="17" t="s">
        <v>27</v>
      </c>
      <c r="X44" s="17">
        <v>2</v>
      </c>
      <c r="Y44" s="358" t="s">
        <v>52</v>
      </c>
      <c r="Z44" s="359"/>
      <c r="AA44" s="17"/>
      <c r="AB44" s="17"/>
      <c r="AC44" s="17"/>
      <c r="AD44" s="17"/>
      <c r="AE44" s="17"/>
      <c r="AF44" s="17"/>
      <c r="AG44" s="17"/>
    </row>
    <row r="45" spans="1:41" s="21" customFormat="1" ht="15" customHeight="1">
      <c r="A45" s="17"/>
      <c r="B45" s="17"/>
      <c r="C45" s="17"/>
      <c r="D45" s="17"/>
      <c r="E45" s="17"/>
      <c r="F45" s="17"/>
      <c r="G45" s="2"/>
      <c r="H45" s="17"/>
      <c r="I45" s="17"/>
      <c r="J45" s="17"/>
      <c r="K45" s="2"/>
      <c r="L45" s="17"/>
      <c r="M45" s="17"/>
      <c r="N45" s="2"/>
      <c r="O45" s="17"/>
      <c r="P45" s="17"/>
      <c r="Q45" s="17"/>
      <c r="R45" s="2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41" s="21" customFormat="1" ht="15" customHeight="1">
      <c r="A46" s="2" t="s">
        <v>9</v>
      </c>
      <c r="B46" s="321" t="s">
        <v>335</v>
      </c>
      <c r="C46" s="354"/>
      <c r="D46" s="354"/>
      <c r="E46" s="354"/>
      <c r="F46" s="354"/>
      <c r="G46" s="354"/>
      <c r="H46" s="354"/>
      <c r="I46" s="2" t="s">
        <v>10</v>
      </c>
      <c r="J46" s="16"/>
      <c r="K46" s="17"/>
      <c r="L46" s="17"/>
      <c r="M46" s="17"/>
      <c r="N46" s="17"/>
      <c r="O46" s="17"/>
      <c r="P46" s="19"/>
      <c r="Q46" s="17"/>
      <c r="R46" s="17"/>
      <c r="S46" s="17"/>
      <c r="T46" s="17"/>
      <c r="U46" s="17"/>
    </row>
    <row r="47" spans="1:41" s="21" customFormat="1" ht="15" customHeight="1">
      <c r="A47" s="2"/>
      <c r="B47" s="9"/>
      <c r="C47" s="18"/>
      <c r="D47" s="18"/>
      <c r="E47" s="18"/>
      <c r="F47" s="18"/>
      <c r="G47" s="18"/>
      <c r="H47" s="18"/>
      <c r="I47" s="2"/>
      <c r="J47" s="16"/>
      <c r="K47" s="17"/>
      <c r="L47" s="17"/>
      <c r="M47" s="17"/>
      <c r="N47" s="17"/>
    </row>
    <row r="48" spans="1:41" s="21" customFormat="1" ht="15" customHeight="1" thickBot="1">
      <c r="A48" s="306" t="s">
        <v>3</v>
      </c>
      <c r="B48" s="307">
        <v>1</v>
      </c>
      <c r="C48" s="469" t="str">
        <f>IF(ISERROR(VLOOKUP(A48&amp;B48,$AJ:$AO,2,FALSE))=TRUE,"",VLOOKUP(A48&amp;B48,$AJ:$AO,2,FALSE))</f>
        <v>大津</v>
      </c>
      <c r="D48" s="470"/>
      <c r="E48" s="470"/>
      <c r="F48" s="471" t="str">
        <f>IF(ISERROR(VLOOKUP(A48&amp;B48,$AJ:$AO,4,FALSE))=TRUE,"(　)",VLOOKUP(A48&amp;B48,$AJ:$AO,4,FALSE))</f>
        <v>(香)</v>
      </c>
      <c r="G48" s="471"/>
      <c r="H48" s="471" t="str">
        <f>IF(ISERROR(VLOOKUP(A48&amp;B48,$AJ:$AO,5,FALSE))=TRUE,"",VLOOKUP(A48&amp;B48,$AJ:$AO,5,FALSE))</f>
        <v>丸亀ＳＣ</v>
      </c>
      <c r="I48" s="471"/>
      <c r="J48" s="471"/>
      <c r="K48" s="473"/>
      <c r="L48" s="224"/>
      <c r="M48" s="215"/>
      <c r="N48" s="94"/>
      <c r="P48" s="90"/>
      <c r="Q48" s="90"/>
      <c r="S48" s="94"/>
      <c r="T48" s="94"/>
      <c r="U48" s="92"/>
      <c r="V48" s="469" t="str">
        <f>IF(ISERROR(VLOOKUP(AE48&amp;AF48,$AJ:$AO,2,FALSE))=TRUE,"",VLOOKUP(AE48&amp;AF48,$AJ:$AO,2,FALSE))</f>
        <v>増野</v>
      </c>
      <c r="W48" s="470"/>
      <c r="X48" s="470"/>
      <c r="Y48" s="471" t="str">
        <f>IF(ISERROR(VLOOKUP(AE48&amp;AF48,$AJ:$AO,4,FALSE))=TRUE,"(　)",VLOOKUP(AE48&amp;AF48,$AJ:$AO,4,FALSE))</f>
        <v>(香)</v>
      </c>
      <c r="Z48" s="471"/>
      <c r="AA48" s="471" t="str">
        <f>IF(ISERROR(VLOOKUP(AE48&amp;AF48,$AJ:$AO,5,FALSE))=TRUE,"",VLOOKUP(AE48&amp;AF48,$AJ:$AO,5,FALSE))</f>
        <v>ＡＳＣ</v>
      </c>
      <c r="AB48" s="471"/>
      <c r="AC48" s="471"/>
      <c r="AD48" s="473"/>
      <c r="AE48" s="306" t="s">
        <v>5</v>
      </c>
      <c r="AF48" s="307">
        <v>1</v>
      </c>
    </row>
    <row r="49" spans="1:32" s="21" customFormat="1" ht="15" customHeight="1" thickTop="1" thickBot="1">
      <c r="A49" s="307"/>
      <c r="B49" s="307"/>
      <c r="C49" s="474" t="str">
        <f>IF(ISERROR(VLOOKUP(A48&amp;B48,$AJ:$AO,3,FALSE))=TRUE,"",VLOOKUP(A48&amp;B48,$AJ:$AO,3,FALSE))</f>
        <v>川島</v>
      </c>
      <c r="D49" s="475"/>
      <c r="E49" s="475"/>
      <c r="F49" s="472"/>
      <c r="G49" s="472"/>
      <c r="H49" s="472" t="str">
        <f>IF(ISERROR(VLOOKUP(A48&amp;B48,$AJ:$AO,6,FALSE))=TRUE,"",VLOOKUP(A48&amp;B48,$AJ:$AO,6,FALSE))</f>
        <v>丸亀ＳＣ</v>
      </c>
      <c r="I49" s="472"/>
      <c r="J49" s="472"/>
      <c r="K49" s="476"/>
      <c r="L49" s="174"/>
      <c r="M49" s="257"/>
      <c r="N49" s="90"/>
      <c r="O49" s="238"/>
      <c r="P49" s="223"/>
      <c r="Q49" s="90"/>
      <c r="S49" s="214"/>
      <c r="T49" s="157"/>
      <c r="U49" s="159"/>
      <c r="V49" s="474" t="str">
        <f>IF(ISERROR(VLOOKUP(AE48&amp;AF48,$AJ:$AO,3,FALSE))=TRUE,"",VLOOKUP(AE48&amp;AF48,$AJ:$AO,3,FALSE))</f>
        <v>石尾</v>
      </c>
      <c r="W49" s="475"/>
      <c r="X49" s="475"/>
      <c r="Y49" s="472"/>
      <c r="Z49" s="472"/>
      <c r="AA49" s="472" t="str">
        <f>IF(ISERROR(VLOOKUP(AE48&amp;AF48,$AJ:$AO,6,FALSE))=TRUE,"",VLOOKUP(AE48&amp;AF48,$AJ:$AO,6,FALSE))</f>
        <v>ＡＳＣ</v>
      </c>
      <c r="AB49" s="472"/>
      <c r="AC49" s="472"/>
      <c r="AD49" s="476"/>
      <c r="AE49" s="307"/>
      <c r="AF49" s="307"/>
    </row>
    <row r="50" spans="1:32" s="21" customFormat="1" ht="15" customHeight="1" thickTop="1" thickBot="1">
      <c r="A50" s="306" t="s">
        <v>6</v>
      </c>
      <c r="B50" s="307">
        <v>1</v>
      </c>
      <c r="C50" s="469" t="str">
        <f>IF(ISERROR(VLOOKUP(A50&amp;B50,$AJ:$AO,2,FALSE))=TRUE,"",VLOOKUP(A50&amp;B50,$AJ:$AO,2,FALSE))</f>
        <v>安友</v>
      </c>
      <c r="D50" s="470"/>
      <c r="E50" s="470"/>
      <c r="F50" s="471" t="str">
        <f>IF(ISERROR(VLOOKUP(A50&amp;B50,$AJ:$AO,4,FALSE))=TRUE,"(　)",VLOOKUP(A50&amp;B50,$AJ:$AO,4,FALSE))</f>
        <v>(徳)</v>
      </c>
      <c r="G50" s="471"/>
      <c r="H50" s="471" t="str">
        <f>IF(ISERROR(VLOOKUP(A50&amp;B50,$AJ:$AO,5,FALSE))=TRUE,"",VLOOKUP(A50&amp;B50,$AJ:$AO,5,FALSE))</f>
        <v>北島クラブ</v>
      </c>
      <c r="I50" s="471"/>
      <c r="J50" s="471"/>
      <c r="K50" s="473"/>
      <c r="L50" s="160"/>
      <c r="M50" s="162"/>
      <c r="N50" s="225"/>
      <c r="O50" s="208"/>
      <c r="P50" s="208"/>
      <c r="Q50" s="158"/>
      <c r="R50" s="158"/>
      <c r="S50" s="216"/>
      <c r="T50" s="260"/>
      <c r="U50" s="229"/>
      <c r="V50" s="469" t="str">
        <f>IF(ISERROR(VLOOKUP(AE50&amp;AF50,$AJ:$AO,2,FALSE))=TRUE,"",VLOOKUP(AE50&amp;AF50,$AJ:$AO,2,FALSE))</f>
        <v>黒島</v>
      </c>
      <c r="W50" s="470"/>
      <c r="X50" s="470"/>
      <c r="Y50" s="471" t="str">
        <f>IF(ISERROR(VLOOKUP(AE50&amp;AF50,$AJ:$AO,4,FALSE))=TRUE,"(　)",VLOOKUP(AE50&amp;AF50,$AJ:$AO,4,FALSE))</f>
        <v>(徳)</v>
      </c>
      <c r="Z50" s="471"/>
      <c r="AA50" s="471" t="str">
        <f>IF(ISERROR(VLOOKUP(AE50&amp;AF50,$AJ:$AO,5,FALSE))=TRUE,"",VLOOKUP(AE50&amp;AF50,$AJ:$AO,5,FALSE))</f>
        <v>城西ラージ</v>
      </c>
      <c r="AB50" s="471"/>
      <c r="AC50" s="471"/>
      <c r="AD50" s="473"/>
      <c r="AE50" s="306" t="s">
        <v>4</v>
      </c>
      <c r="AF50" s="307">
        <v>1</v>
      </c>
    </row>
    <row r="51" spans="1:32" s="21" customFormat="1" ht="15" customHeight="1" thickTop="1">
      <c r="A51" s="307"/>
      <c r="B51" s="307"/>
      <c r="C51" s="474" t="str">
        <f>IF(ISERROR(VLOOKUP(A50&amp;B50,$AJ:$AO,3,FALSE))=TRUE,"",VLOOKUP(A50&amp;B50,$AJ:$AO,3,FALSE))</f>
        <v>住田</v>
      </c>
      <c r="D51" s="475"/>
      <c r="E51" s="475"/>
      <c r="F51" s="472"/>
      <c r="G51" s="472"/>
      <c r="H51" s="472" t="str">
        <f>IF(ISERROR(VLOOKUP(A50&amp;B50,$AJ:$AO,6,FALSE))=TRUE,"",VLOOKUP(A50&amp;B50,$AJ:$AO,6,FALSE))</f>
        <v>北島クラブ</v>
      </c>
      <c r="I51" s="472"/>
      <c r="J51" s="472"/>
      <c r="K51" s="476"/>
      <c r="L51" s="94"/>
      <c r="M51" s="91"/>
      <c r="N51" s="94"/>
      <c r="P51" s="94"/>
      <c r="Q51" s="90"/>
      <c r="S51" s="94"/>
      <c r="T51" s="94"/>
      <c r="U51" s="90"/>
      <c r="V51" s="474" t="str">
        <f>IF(ISERROR(VLOOKUP(AE50&amp;AF50,$AJ:$AO,3,FALSE))=TRUE,"",VLOOKUP(AE50&amp;AF50,$AJ:$AO,3,FALSE))</f>
        <v>土肥</v>
      </c>
      <c r="W51" s="475"/>
      <c r="X51" s="475"/>
      <c r="Y51" s="472"/>
      <c r="Z51" s="472"/>
      <c r="AA51" s="472" t="str">
        <f>IF(ISERROR(VLOOKUP(AE50&amp;AF50,$AJ:$AO,6,FALSE))=TRUE,"",VLOOKUP(AE50&amp;AF50,$AJ:$AO,6,FALSE))</f>
        <v>沖洲体協</v>
      </c>
      <c r="AB51" s="472"/>
      <c r="AC51" s="472"/>
      <c r="AD51" s="476"/>
      <c r="AE51" s="307"/>
      <c r="AF51" s="307"/>
    </row>
    <row r="52" spans="1:32" s="21" customFormat="1" ht="15" customHeight="1">
      <c r="L52" s="90"/>
      <c r="M52" s="90"/>
      <c r="N52" s="90"/>
      <c r="O52" s="94"/>
      <c r="P52" s="94"/>
      <c r="Q52" s="90"/>
      <c r="R52" s="90"/>
      <c r="S52" s="94"/>
      <c r="T52" s="94"/>
      <c r="U52" s="90"/>
    </row>
    <row r="53" spans="1:32" s="21" customFormat="1" ht="15" customHeight="1">
      <c r="A53" s="2" t="s">
        <v>9</v>
      </c>
      <c r="B53" s="321" t="s">
        <v>336</v>
      </c>
      <c r="C53" s="354"/>
      <c r="D53" s="354"/>
      <c r="E53" s="354"/>
      <c r="F53" s="354"/>
      <c r="G53" s="354"/>
      <c r="H53" s="354"/>
      <c r="I53" s="2" t="s">
        <v>10</v>
      </c>
      <c r="J53" s="16"/>
      <c r="K53" s="17"/>
      <c r="L53" s="156"/>
      <c r="M53" s="156"/>
      <c r="N53" s="156"/>
      <c r="O53" s="156"/>
      <c r="P53" s="94"/>
      <c r="Q53" s="156"/>
      <c r="R53" s="156"/>
      <c r="S53" s="156"/>
      <c r="T53" s="156"/>
      <c r="U53" s="156"/>
    </row>
    <row r="54" spans="1:32" s="21" customFormat="1" ht="15" customHeight="1">
      <c r="A54" s="2"/>
      <c r="B54" s="9"/>
      <c r="C54" s="18"/>
      <c r="D54" s="18"/>
      <c r="E54" s="18"/>
      <c r="F54" s="18"/>
      <c r="G54" s="18"/>
      <c r="H54" s="18"/>
      <c r="I54" s="2"/>
      <c r="J54" s="16"/>
      <c r="K54" s="17"/>
      <c r="L54" s="156"/>
      <c r="M54" s="156"/>
      <c r="N54" s="156"/>
      <c r="O54" s="90"/>
      <c r="P54" s="90"/>
      <c r="Q54" s="90"/>
      <c r="R54" s="90"/>
      <c r="S54" s="90"/>
      <c r="T54" s="90"/>
      <c r="U54" s="90"/>
    </row>
    <row r="55" spans="1:32" s="21" customFormat="1" ht="15" customHeight="1" thickBot="1">
      <c r="A55" s="306" t="s">
        <v>3</v>
      </c>
      <c r="B55" s="307">
        <v>2</v>
      </c>
      <c r="C55" s="469" t="str">
        <f>IF(ISERROR(VLOOKUP(A55&amp;B55,$AJ:$AO,2,FALSE))=TRUE,"",VLOOKUP(A55&amp;B55,$AJ:$AO,2,FALSE))</f>
        <v>菊川</v>
      </c>
      <c r="D55" s="470"/>
      <c r="E55" s="470"/>
      <c r="F55" s="471" t="str">
        <f>IF(ISERROR(VLOOKUP(A55&amp;B55,$AJ:$AO,4,FALSE))=TRUE,"(　)",VLOOKUP(A55&amp;B55,$AJ:$AO,4,FALSE))</f>
        <v>(高)</v>
      </c>
      <c r="G55" s="471"/>
      <c r="H55" s="471" t="str">
        <f>IF(ISERROR(VLOOKUP(A55&amp;B55,$AJ:$AO,5,FALSE))=TRUE,"",VLOOKUP(A55&amp;B55,$AJ:$AO,5,FALSE))</f>
        <v>オレンジペコ</v>
      </c>
      <c r="I55" s="471"/>
      <c r="J55" s="471"/>
      <c r="K55" s="473"/>
      <c r="L55" s="97"/>
      <c r="M55" s="97"/>
      <c r="N55" s="94"/>
      <c r="P55" s="90"/>
      <c r="Q55" s="90"/>
      <c r="S55" s="94"/>
      <c r="T55" s="215"/>
      <c r="U55" s="214"/>
      <c r="V55" s="469" t="str">
        <f>IF(ISERROR(VLOOKUP(AE55&amp;AF55,$AJ:$AO,2,FALSE))=TRUE,"",VLOOKUP(AE55&amp;AF55,$AJ:$AO,2,FALSE))</f>
        <v>小松</v>
      </c>
      <c r="W55" s="470"/>
      <c r="X55" s="470"/>
      <c r="Y55" s="471" t="str">
        <f>IF(ISERROR(VLOOKUP(AE55&amp;AF55,$AJ:$AO,4,FALSE))=TRUE,"(　)",VLOOKUP(AE55&amp;AF55,$AJ:$AO,4,FALSE))</f>
        <v>(高)</v>
      </c>
      <c r="Z55" s="471"/>
      <c r="AA55" s="471" t="str">
        <f>IF(ISERROR(VLOOKUP(AE55&amp;AF55,$AJ:$AO,5,FALSE))=TRUE,"",VLOOKUP(AE55&amp;AF55,$AJ:$AO,5,FALSE))</f>
        <v>ＬＢＣ安芸</v>
      </c>
      <c r="AB55" s="471"/>
      <c r="AC55" s="471"/>
      <c r="AD55" s="473"/>
      <c r="AE55" s="306" t="s">
        <v>5</v>
      </c>
      <c r="AF55" s="307">
        <v>2</v>
      </c>
    </row>
    <row r="56" spans="1:32" s="21" customFormat="1" ht="15" customHeight="1" thickTop="1" thickBot="1">
      <c r="A56" s="307"/>
      <c r="B56" s="307"/>
      <c r="C56" s="474" t="str">
        <f>IF(ISERROR(VLOOKUP(A55&amp;B55,$AJ:$AO,3,FALSE))=TRUE,"",VLOOKUP(A55&amp;B55,$AJ:$AO,3,FALSE))</f>
        <v>岡田</v>
      </c>
      <c r="D56" s="475"/>
      <c r="E56" s="475"/>
      <c r="F56" s="472"/>
      <c r="G56" s="472"/>
      <c r="H56" s="472" t="str">
        <f>IF(ISERROR(VLOOKUP(A55&amp;B55,$AJ:$AO,6,FALSE))=TRUE,"",VLOOKUP(A55&amp;B55,$AJ:$AO,6,FALSE))</f>
        <v>インパクト</v>
      </c>
      <c r="I56" s="472"/>
      <c r="J56" s="472"/>
      <c r="K56" s="476"/>
      <c r="L56" s="157"/>
      <c r="M56" s="159"/>
      <c r="N56" s="90"/>
      <c r="O56" s="238"/>
      <c r="P56" s="223"/>
      <c r="Q56" s="90"/>
      <c r="S56" s="223"/>
      <c r="T56" s="208"/>
      <c r="U56" s="175"/>
      <c r="V56" s="474" t="str">
        <f>IF(ISERROR(VLOOKUP(AE55&amp;AF55,$AJ:$AO,3,FALSE))=TRUE,"",VLOOKUP(AE55&amp;AF55,$AJ:$AO,3,FALSE))</f>
        <v>田内</v>
      </c>
      <c r="W56" s="475"/>
      <c r="X56" s="475"/>
      <c r="Y56" s="472"/>
      <c r="Z56" s="472"/>
      <c r="AA56" s="472" t="str">
        <f>IF(ISERROR(VLOOKUP(AE55&amp;AF55,$AJ:$AO,6,FALSE))=TRUE,"",VLOOKUP(AE55&amp;AF55,$AJ:$AO,6,FALSE))</f>
        <v>ＬＢＣ安芸</v>
      </c>
      <c r="AB56" s="472"/>
      <c r="AC56" s="472"/>
      <c r="AD56" s="476"/>
      <c r="AE56" s="307"/>
      <c r="AF56" s="307"/>
    </row>
    <row r="57" spans="1:32" s="21" customFormat="1" ht="15" customHeight="1" thickTop="1" thickBot="1">
      <c r="A57" s="306" t="s">
        <v>6</v>
      </c>
      <c r="B57" s="306">
        <v>2</v>
      </c>
      <c r="C57" s="469" t="str">
        <f>IF(ISERROR(VLOOKUP(A57&amp;B57,$AJ:$AO,2,FALSE))=TRUE,"",VLOOKUP(A57&amp;B57,$AJ:$AO,2,FALSE))</f>
        <v>高市</v>
      </c>
      <c r="D57" s="470"/>
      <c r="E57" s="470"/>
      <c r="F57" s="471" t="str">
        <f>IF(ISERROR(VLOOKUP(A57&amp;B57,$AJ:$AO,4,FALSE))=TRUE,"(　)",VLOOKUP(A57&amp;B57,$AJ:$AO,4,FALSE))</f>
        <v>(愛)</v>
      </c>
      <c r="G57" s="471"/>
      <c r="H57" s="471" t="str">
        <f>IF(ISERROR(VLOOKUP(A57&amp;B57,$AJ:$AO,5,FALSE))=TRUE,"",VLOOKUP(A57&amp;B57,$AJ:$AO,5,FALSE))</f>
        <v>フォーネット</v>
      </c>
      <c r="I57" s="471"/>
      <c r="J57" s="471"/>
      <c r="K57" s="473"/>
      <c r="L57" s="228"/>
      <c r="M57" s="232"/>
      <c r="N57" s="226"/>
      <c r="O57" s="208"/>
      <c r="P57" s="208"/>
      <c r="Q57" s="209"/>
      <c r="R57" s="209"/>
      <c r="S57" s="92"/>
      <c r="T57" s="160"/>
      <c r="U57" s="162"/>
      <c r="V57" s="469" t="str">
        <f>IF(ISERROR(VLOOKUP(AE57&amp;AF57,$AJ:$AO,2,FALSE))=TRUE,"",VLOOKUP(AE57&amp;AF57,$AJ:$AO,2,FALSE))</f>
        <v>布村</v>
      </c>
      <c r="W57" s="470"/>
      <c r="X57" s="470"/>
      <c r="Y57" s="471" t="str">
        <f>IF(ISERROR(VLOOKUP(AE57&amp;AF57,$AJ:$AO,4,FALSE))=TRUE,"(　)",VLOOKUP(AE57&amp;AF57,$AJ:$AO,4,FALSE))</f>
        <v>(愛)</v>
      </c>
      <c r="Z57" s="471"/>
      <c r="AA57" s="471" t="str">
        <f>IF(ISERROR(VLOOKUP(AE57&amp;AF57,$AJ:$AO,5,FALSE))=TRUE,"",VLOOKUP(AE57&amp;AF57,$AJ:$AO,5,FALSE))</f>
        <v>つばき愛卓会</v>
      </c>
      <c r="AB57" s="471"/>
      <c r="AC57" s="471"/>
      <c r="AD57" s="473"/>
      <c r="AE57" s="306" t="s">
        <v>4</v>
      </c>
      <c r="AF57" s="307">
        <v>2</v>
      </c>
    </row>
    <row r="58" spans="1:32" s="21" customFormat="1" ht="15" customHeight="1" thickTop="1">
      <c r="A58" s="307"/>
      <c r="B58" s="307"/>
      <c r="C58" s="474" t="str">
        <f>IF(ISERROR(VLOOKUP(A57&amp;B57,$AJ:$AO,3,FALSE))=TRUE,"",VLOOKUP(A57&amp;B57,$AJ:$AO,3,FALSE))</f>
        <v>林</v>
      </c>
      <c r="D58" s="475"/>
      <c r="E58" s="475"/>
      <c r="F58" s="472"/>
      <c r="G58" s="472"/>
      <c r="H58" s="472" t="str">
        <f>IF(ISERROR(VLOOKUP(A57&amp;B57,$AJ:$AO,6,FALSE))=TRUE,"",VLOOKUP(A57&amp;B57,$AJ:$AO,6,FALSE))</f>
        <v>石井体協</v>
      </c>
      <c r="I58" s="472"/>
      <c r="J58" s="472"/>
      <c r="K58" s="476"/>
      <c r="L58" s="94"/>
      <c r="M58" s="94"/>
      <c r="N58" s="94"/>
      <c r="P58" s="94"/>
      <c r="Q58" s="90"/>
      <c r="S58" s="94"/>
      <c r="T58" s="91"/>
      <c r="U58" s="90"/>
      <c r="V58" s="474" t="str">
        <f>IF(ISERROR(VLOOKUP(AE57&amp;AF57,$AJ:$AO,3,FALSE))=TRUE,"",VLOOKUP(AE57&amp;AF57,$AJ:$AO,3,FALSE))</f>
        <v>渡部</v>
      </c>
      <c r="W58" s="475"/>
      <c r="X58" s="475"/>
      <c r="Y58" s="472"/>
      <c r="Z58" s="472"/>
      <c r="AA58" s="472" t="str">
        <f>IF(ISERROR(VLOOKUP(AE57&amp;AF57,$AJ:$AO,6,FALSE))=TRUE,"",VLOOKUP(AE57&amp;AF57,$AJ:$AO,6,FALSE))</f>
        <v>つばき愛卓会</v>
      </c>
      <c r="AB58" s="472"/>
      <c r="AC58" s="472"/>
      <c r="AD58" s="476"/>
      <c r="AE58" s="307"/>
      <c r="AF58" s="307"/>
    </row>
    <row r="59" spans="1:32" s="21" customFormat="1" ht="15" customHeight="1"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1:32" s="21" customFormat="1" ht="15" customHeight="1">
      <c r="A60" s="2" t="s">
        <v>9</v>
      </c>
      <c r="B60" s="321" t="s">
        <v>404</v>
      </c>
      <c r="C60" s="354"/>
      <c r="D60" s="354"/>
      <c r="E60" s="354"/>
      <c r="F60" s="354"/>
      <c r="G60" s="354"/>
      <c r="H60" s="354"/>
      <c r="I60" s="2" t="s">
        <v>10</v>
      </c>
      <c r="J60" s="16"/>
      <c r="K60" s="17"/>
      <c r="L60" s="156"/>
      <c r="M60" s="156"/>
      <c r="N60" s="156"/>
      <c r="O60" s="156"/>
      <c r="P60" s="94"/>
      <c r="Q60" s="156"/>
      <c r="R60" s="156"/>
      <c r="S60" s="156"/>
      <c r="T60" s="156"/>
      <c r="U60" s="156"/>
    </row>
    <row r="61" spans="1:32" s="21" customFormat="1" ht="15" customHeight="1">
      <c r="A61" s="2"/>
      <c r="B61" s="9"/>
      <c r="C61" s="18"/>
      <c r="D61" s="18"/>
      <c r="E61" s="18"/>
      <c r="F61" s="18"/>
      <c r="G61" s="18"/>
      <c r="H61" s="18"/>
      <c r="I61" s="2"/>
      <c r="J61" s="16"/>
      <c r="K61" s="17"/>
      <c r="L61" s="156"/>
      <c r="M61" s="156"/>
      <c r="N61" s="156"/>
      <c r="O61" s="90"/>
      <c r="P61" s="90"/>
      <c r="Q61" s="90"/>
      <c r="R61" s="90"/>
      <c r="S61" s="90"/>
      <c r="T61" s="90"/>
      <c r="U61" s="90"/>
    </row>
    <row r="62" spans="1:32" s="21" customFormat="1" ht="15" customHeight="1" thickBot="1">
      <c r="A62" s="306" t="s">
        <v>3</v>
      </c>
      <c r="B62" s="307">
        <v>3</v>
      </c>
      <c r="C62" s="469" t="str">
        <f>IF(ISERROR(VLOOKUP(A62&amp;B62,$AJ:$AO,2,FALSE))=TRUE,"",VLOOKUP(A62&amp;B62,$AJ:$AO,2,FALSE))</f>
        <v>小野</v>
      </c>
      <c r="D62" s="470"/>
      <c r="E62" s="470"/>
      <c r="F62" s="471" t="str">
        <f>IF(ISERROR(VLOOKUP(A62&amp;B62,$AJ:$AO,4,FALSE))=TRUE,"(　)",VLOOKUP(A62&amp;B62,$AJ:$AO,4,FALSE))</f>
        <v>(愛)</v>
      </c>
      <c r="G62" s="471"/>
      <c r="H62" s="471" t="str">
        <f>IF(ISERROR(VLOOKUP(A62&amp;B62,$AJ:$AO,5,FALSE))=TRUE,"",VLOOKUP(A62&amp;B62,$AJ:$AO,5,FALSE))</f>
        <v>ゴールドジム新居浜</v>
      </c>
      <c r="I62" s="471"/>
      <c r="J62" s="471"/>
      <c r="K62" s="473"/>
      <c r="L62" s="224"/>
      <c r="M62" s="215"/>
      <c r="N62" s="94"/>
      <c r="P62" s="90"/>
      <c r="Q62" s="90"/>
      <c r="S62" s="94"/>
      <c r="T62" s="94"/>
      <c r="U62" s="92"/>
      <c r="V62" s="469" t="str">
        <f>IF(ISERROR(VLOOKUP(AE62&amp;AF62,$AJ:$AO,2,FALSE))=TRUE,"",VLOOKUP(AE62&amp;AF62,$AJ:$AO,2,FALSE))</f>
        <v>細川</v>
      </c>
      <c r="W62" s="470"/>
      <c r="X62" s="470"/>
      <c r="Y62" s="471" t="str">
        <f>IF(ISERROR(VLOOKUP(AE62&amp;AF62,$AJ:$AO,4,FALSE))=TRUE,"(　)",VLOOKUP(AE62&amp;AF62,$AJ:$AO,4,FALSE))</f>
        <v>(愛)</v>
      </c>
      <c r="Z62" s="471"/>
      <c r="AA62" s="471" t="str">
        <f>IF(ISERROR(VLOOKUP(AE62&amp;AF62,$AJ:$AO,5,FALSE))=TRUE,"",VLOOKUP(AE62&amp;AF62,$AJ:$AO,5,FALSE))</f>
        <v>アシスト</v>
      </c>
      <c r="AB62" s="471"/>
      <c r="AC62" s="471"/>
      <c r="AD62" s="473"/>
      <c r="AE62" s="306" t="s">
        <v>5</v>
      </c>
      <c r="AF62" s="307">
        <v>3</v>
      </c>
    </row>
    <row r="63" spans="1:32" s="21" customFormat="1" ht="15" customHeight="1" thickTop="1" thickBot="1">
      <c r="A63" s="307"/>
      <c r="B63" s="307"/>
      <c r="C63" s="474" t="str">
        <f>IF(ISERROR(VLOOKUP(A62&amp;B62,$AJ:$AO,3,FALSE))=TRUE,"",VLOOKUP(A62&amp;B62,$AJ:$AO,3,FALSE))</f>
        <v>岩元</v>
      </c>
      <c r="D63" s="475"/>
      <c r="E63" s="475"/>
      <c r="F63" s="472"/>
      <c r="G63" s="472"/>
      <c r="H63" s="472" t="str">
        <f>IF(ISERROR(VLOOKUP(A62&amp;B62,$AJ:$AO,6,FALSE))=TRUE,"",VLOOKUP(A62&amp;B62,$AJ:$AO,6,FALSE))</f>
        <v>ゴールドジム新居浜</v>
      </c>
      <c r="I63" s="472"/>
      <c r="J63" s="472"/>
      <c r="K63" s="476"/>
      <c r="L63" s="174"/>
      <c r="M63" s="257"/>
      <c r="N63" s="90"/>
      <c r="O63" s="238"/>
      <c r="P63" s="223"/>
      <c r="Q63" s="90"/>
      <c r="S63" s="214"/>
      <c r="T63" s="157"/>
      <c r="U63" s="159"/>
      <c r="V63" s="474" t="str">
        <f>IF(ISERROR(VLOOKUP(AE62&amp;AF62,$AJ:$AO,3,FALSE))=TRUE,"",VLOOKUP(AE62&amp;AF62,$AJ:$AO,3,FALSE))</f>
        <v>日浅</v>
      </c>
      <c r="W63" s="475"/>
      <c r="X63" s="475"/>
      <c r="Y63" s="472"/>
      <c r="Z63" s="472"/>
      <c r="AA63" s="472" t="str">
        <f>IF(ISERROR(VLOOKUP(AE62&amp;AF62,$AJ:$AO,6,FALSE))=TRUE,"",VLOOKUP(AE62&amp;AF62,$AJ:$AO,6,FALSE))</f>
        <v>アシスト</v>
      </c>
      <c r="AB63" s="472"/>
      <c r="AC63" s="472"/>
      <c r="AD63" s="476"/>
      <c r="AE63" s="307"/>
      <c r="AF63" s="307"/>
    </row>
    <row r="64" spans="1:32" s="21" customFormat="1" ht="15" customHeight="1" thickTop="1" thickBot="1">
      <c r="A64" s="306" t="s">
        <v>6</v>
      </c>
      <c r="B64" s="307">
        <v>3</v>
      </c>
      <c r="C64" s="469" t="str">
        <f>IF(ISERROR(VLOOKUP(A64&amp;B64,$AJ:$AO,2,FALSE))=TRUE,"",VLOOKUP(A64&amp;B64,$AJ:$AO,2,FALSE))</f>
        <v>山﨑</v>
      </c>
      <c r="D64" s="470"/>
      <c r="E64" s="470"/>
      <c r="F64" s="471" t="str">
        <f>IF(ISERROR(VLOOKUP(A64&amp;B64,$AJ:$AO,4,FALSE))=TRUE,"(　)",VLOOKUP(A64&amp;B64,$AJ:$AO,4,FALSE))</f>
        <v>(香)</v>
      </c>
      <c r="G64" s="471"/>
      <c r="H64" s="471" t="str">
        <f>IF(ISERROR(VLOOKUP(A64&amp;B64,$AJ:$AO,5,FALSE))=TRUE,"",VLOOKUP(A64&amp;B64,$AJ:$AO,5,FALSE))</f>
        <v>卓 窓 会</v>
      </c>
      <c r="I64" s="471"/>
      <c r="J64" s="471"/>
      <c r="K64" s="473"/>
      <c r="L64" s="160"/>
      <c r="M64" s="162"/>
      <c r="N64" s="225"/>
      <c r="O64" s="208"/>
      <c r="P64" s="208"/>
      <c r="Q64" s="209"/>
      <c r="R64" s="209"/>
      <c r="S64" s="216"/>
      <c r="T64" s="260"/>
      <c r="U64" s="229"/>
      <c r="V64" s="469" t="str">
        <f>IF(ISERROR(VLOOKUP(AE64&amp;AF64,$AJ:$AO,2,FALSE))=TRUE,"",VLOOKUP(AE64&amp;AF64,$AJ:$AO,2,FALSE))</f>
        <v>岡田</v>
      </c>
      <c r="W64" s="470"/>
      <c r="X64" s="470"/>
      <c r="Y64" s="471" t="str">
        <f>IF(ISERROR(VLOOKUP(AE64&amp;AF64,$AJ:$AO,4,FALSE))=TRUE,"(　)",VLOOKUP(AE64&amp;AF64,$AJ:$AO,4,FALSE))</f>
        <v>(高)</v>
      </c>
      <c r="Z64" s="471"/>
      <c r="AA64" s="471" t="str">
        <f>IF(ISERROR(VLOOKUP(AE64&amp;AF64,$AJ:$AO,5,FALSE))=TRUE,"",VLOOKUP(AE64&amp;AF64,$AJ:$AO,5,FALSE))</f>
        <v>あすなろ</v>
      </c>
      <c r="AB64" s="471"/>
      <c r="AC64" s="471"/>
      <c r="AD64" s="473"/>
      <c r="AE64" s="306" t="s">
        <v>4</v>
      </c>
      <c r="AF64" s="307">
        <v>3</v>
      </c>
    </row>
    <row r="65" spans="1:32" s="21" customFormat="1" ht="15" customHeight="1" thickTop="1">
      <c r="A65" s="307"/>
      <c r="B65" s="307"/>
      <c r="C65" s="474" t="str">
        <f>IF(ISERROR(VLOOKUP(A64&amp;B64,$AJ:$AO,3,FALSE))=TRUE,"",VLOOKUP(A64&amp;B64,$AJ:$AO,3,FALSE))</f>
        <v>横山</v>
      </c>
      <c r="D65" s="475"/>
      <c r="E65" s="475"/>
      <c r="F65" s="472"/>
      <c r="G65" s="472"/>
      <c r="H65" s="472" t="str">
        <f>IF(ISERROR(VLOOKUP(A64&amp;B64,$AJ:$AO,6,FALSE))=TRUE,"",VLOOKUP(A64&amp;B64,$AJ:$AO,6,FALSE))</f>
        <v>卓 窓 会</v>
      </c>
      <c r="I65" s="472"/>
      <c r="J65" s="472"/>
      <c r="K65" s="476"/>
      <c r="L65" s="94"/>
      <c r="M65" s="91"/>
      <c r="N65" s="94"/>
      <c r="P65" s="94"/>
      <c r="Q65" s="90"/>
      <c r="S65" s="94"/>
      <c r="T65" s="94"/>
      <c r="U65" s="90"/>
      <c r="V65" s="474" t="str">
        <f>IF(ISERROR(VLOOKUP(AE64&amp;AF64,$AJ:$AO,3,FALSE))=TRUE,"",VLOOKUP(AE64&amp;AF64,$AJ:$AO,3,FALSE))</f>
        <v>小野</v>
      </c>
      <c r="W65" s="475"/>
      <c r="X65" s="475"/>
      <c r="Y65" s="472"/>
      <c r="Z65" s="472"/>
      <c r="AA65" s="472" t="str">
        <f>IF(ISERROR(VLOOKUP(AE64&amp;AF64,$AJ:$AO,6,FALSE))=TRUE,"",VLOOKUP(AE64&amp;AF64,$AJ:$AO,6,FALSE))</f>
        <v>さつき会</v>
      </c>
      <c r="AB65" s="472"/>
      <c r="AC65" s="472"/>
      <c r="AD65" s="476"/>
      <c r="AE65" s="307"/>
      <c r="AF65" s="307"/>
    </row>
    <row r="66" spans="1:32" s="21" customFormat="1" ht="15" customHeight="1"/>
    <row r="67" spans="1:32" s="21" customFormat="1" ht="15" customHeight="1"/>
    <row r="68" spans="1:32" s="21" customFormat="1" ht="15" customHeight="1"/>
    <row r="69" spans="1:32" s="21" customFormat="1" ht="15" customHeight="1"/>
    <row r="70" spans="1:32" s="21" customFormat="1" ht="15" customHeight="1"/>
    <row r="71" spans="1:32" s="21" customFormat="1" ht="15" customHeight="1"/>
    <row r="72" spans="1:32" s="21" customFormat="1" ht="15" customHeight="1"/>
    <row r="73" spans="1:32" s="21" customFormat="1" ht="15" customHeight="1"/>
    <row r="74" spans="1:32" s="21" customFormat="1" ht="15" customHeight="1"/>
    <row r="75" spans="1:32" s="21" customFormat="1" ht="15" customHeight="1"/>
    <row r="76" spans="1:32" s="21" customFormat="1" ht="15" customHeight="1"/>
    <row r="77" spans="1:32" s="21" customFormat="1" ht="15" customHeight="1"/>
    <row r="78" spans="1:32" s="21" customFormat="1" ht="15" customHeight="1"/>
    <row r="79" spans="1:32" s="21" customFormat="1" ht="15" customHeight="1"/>
    <row r="80" spans="1:32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pans="1:15" s="21" customFormat="1" ht="15" customHeight="1"/>
    <row r="130" spans="1:15" s="21" customFormat="1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5" s="21" customFormat="1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</sheetData>
  <mergeCells count="312">
    <mergeCell ref="G10:J11"/>
    <mergeCell ref="E19:F20"/>
    <mergeCell ref="B20:D20"/>
    <mergeCell ref="B8:D8"/>
    <mergeCell ref="B9:D9"/>
    <mergeCell ref="G15:J15"/>
    <mergeCell ref="B17:D17"/>
    <mergeCell ref="B18:D18"/>
    <mergeCell ref="G16:J16"/>
    <mergeCell ref="E14:G14"/>
    <mergeCell ref="X14:Y14"/>
    <mergeCell ref="G19:J19"/>
    <mergeCell ref="U19:Y20"/>
    <mergeCell ref="P20:Q20"/>
    <mergeCell ref="S20:T20"/>
    <mergeCell ref="U23:V23"/>
    <mergeCell ref="X23:Y23"/>
    <mergeCell ref="Z23:AA23"/>
    <mergeCell ref="V17:X17"/>
    <mergeCell ref="U18:V18"/>
    <mergeCell ref="X18:Y18"/>
    <mergeCell ref="L17:N17"/>
    <mergeCell ref="P17:T18"/>
    <mergeCell ref="Z19:AA20"/>
    <mergeCell ref="Z17:AA18"/>
    <mergeCell ref="Z15:AA16"/>
    <mergeCell ref="AB15:AC16"/>
    <mergeCell ref="AB14:AC14"/>
    <mergeCell ref="Z10:AA11"/>
    <mergeCell ref="AB10:AC11"/>
    <mergeCell ref="K11:L11"/>
    <mergeCell ref="N11:O11"/>
    <mergeCell ref="P11:Q11"/>
    <mergeCell ref="S11:T11"/>
    <mergeCell ref="Q10:S10"/>
    <mergeCell ref="U10:Y11"/>
    <mergeCell ref="K14:L14"/>
    <mergeCell ref="V15:X15"/>
    <mergeCell ref="N14:O14"/>
    <mergeCell ref="P14:Q14"/>
    <mergeCell ref="S14:T14"/>
    <mergeCell ref="U14:V14"/>
    <mergeCell ref="Z14:AA14"/>
    <mergeCell ref="Y13:Z13"/>
    <mergeCell ref="AA13:AC13"/>
    <mergeCell ref="P16:Q16"/>
    <mergeCell ref="S16:T16"/>
    <mergeCell ref="U16:V16"/>
    <mergeCell ref="X16:Y16"/>
    <mergeCell ref="E5:G5"/>
    <mergeCell ref="K5:L5"/>
    <mergeCell ref="N5:O5"/>
    <mergeCell ref="P5:Q5"/>
    <mergeCell ref="AB5:AC5"/>
    <mergeCell ref="B6:D6"/>
    <mergeCell ref="E6:F7"/>
    <mergeCell ref="C3:G3"/>
    <mergeCell ref="D1:AE1"/>
    <mergeCell ref="S5:T5"/>
    <mergeCell ref="U5:V5"/>
    <mergeCell ref="X5:Y5"/>
    <mergeCell ref="Z6:AA7"/>
    <mergeCell ref="Y4:Z4"/>
    <mergeCell ref="AA4:AC4"/>
    <mergeCell ref="Z5:AA5"/>
    <mergeCell ref="V6:X6"/>
    <mergeCell ref="P7:Q7"/>
    <mergeCell ref="S7:T7"/>
    <mergeCell ref="U7:V7"/>
    <mergeCell ref="X7:Y7"/>
    <mergeCell ref="B7:D7"/>
    <mergeCell ref="G6:J7"/>
    <mergeCell ref="A6:A7"/>
    <mergeCell ref="K6:O7"/>
    <mergeCell ref="Q6:S6"/>
    <mergeCell ref="AB6:AC7"/>
    <mergeCell ref="Z8:AA9"/>
    <mergeCell ref="AB8:AC9"/>
    <mergeCell ref="K9:L9"/>
    <mergeCell ref="N9:O9"/>
    <mergeCell ref="U9:V9"/>
    <mergeCell ref="X9:Y9"/>
    <mergeCell ref="P8:T9"/>
    <mergeCell ref="V8:X8"/>
    <mergeCell ref="G8:J8"/>
    <mergeCell ref="G9:J9"/>
    <mergeCell ref="E8:F9"/>
    <mergeCell ref="A10:A11"/>
    <mergeCell ref="L10:N10"/>
    <mergeCell ref="A8:A9"/>
    <mergeCell ref="L8:N8"/>
    <mergeCell ref="B10:D10"/>
    <mergeCell ref="B11:D11"/>
    <mergeCell ref="E10:F11"/>
    <mergeCell ref="AB24:AC25"/>
    <mergeCell ref="P25:Q25"/>
    <mergeCell ref="S25:T25"/>
    <mergeCell ref="U25:V25"/>
    <mergeCell ref="X25:Y25"/>
    <mergeCell ref="V24:X24"/>
    <mergeCell ref="Z24:AA25"/>
    <mergeCell ref="A15:A16"/>
    <mergeCell ref="K15:O16"/>
    <mergeCell ref="Q15:S15"/>
    <mergeCell ref="A17:A18"/>
    <mergeCell ref="A19:A20"/>
    <mergeCell ref="L19:N19"/>
    <mergeCell ref="Q19:S19"/>
    <mergeCell ref="B15:D15"/>
    <mergeCell ref="E15:F16"/>
    <mergeCell ref="B16:D16"/>
    <mergeCell ref="AB17:AC18"/>
    <mergeCell ref="K18:L18"/>
    <mergeCell ref="N18:O18"/>
    <mergeCell ref="AB23:AC23"/>
    <mergeCell ref="Y22:Z22"/>
    <mergeCell ref="AA22:AC22"/>
    <mergeCell ref="E26:F27"/>
    <mergeCell ref="B27:D27"/>
    <mergeCell ref="G26:J27"/>
    <mergeCell ref="Z26:AA27"/>
    <mergeCell ref="K20:L20"/>
    <mergeCell ref="N20:O20"/>
    <mergeCell ref="K23:L23"/>
    <mergeCell ref="N23:O23"/>
    <mergeCell ref="P23:Q23"/>
    <mergeCell ref="S23:T23"/>
    <mergeCell ref="AB19:AC20"/>
    <mergeCell ref="G17:J18"/>
    <mergeCell ref="B19:D19"/>
    <mergeCell ref="G20:J20"/>
    <mergeCell ref="E23:G23"/>
    <mergeCell ref="E17:F18"/>
    <mergeCell ref="A24:A25"/>
    <mergeCell ref="K24:O25"/>
    <mergeCell ref="Q24:S24"/>
    <mergeCell ref="G24:J25"/>
    <mergeCell ref="B24:D24"/>
    <mergeCell ref="E24:F25"/>
    <mergeCell ref="B25:D25"/>
    <mergeCell ref="AB26:AC27"/>
    <mergeCell ref="K27:L27"/>
    <mergeCell ref="N27:O27"/>
    <mergeCell ref="U27:V27"/>
    <mergeCell ref="X27:Y27"/>
    <mergeCell ref="AB28:AC29"/>
    <mergeCell ref="K29:L29"/>
    <mergeCell ref="N29:O29"/>
    <mergeCell ref="P29:Q29"/>
    <mergeCell ref="S29:T29"/>
    <mergeCell ref="A26:A27"/>
    <mergeCell ref="L26:N26"/>
    <mergeCell ref="P26:T27"/>
    <mergeCell ref="V26:X26"/>
    <mergeCell ref="B26:D26"/>
    <mergeCell ref="A28:A29"/>
    <mergeCell ref="L28:N28"/>
    <mergeCell ref="Q28:S28"/>
    <mergeCell ref="U28:Y29"/>
    <mergeCell ref="B28:D28"/>
    <mergeCell ref="E28:F29"/>
    <mergeCell ref="B29:D29"/>
    <mergeCell ref="G28:J29"/>
    <mergeCell ref="Z28:AA29"/>
    <mergeCell ref="Y31:Z31"/>
    <mergeCell ref="AA31:AC31"/>
    <mergeCell ref="E32:G32"/>
    <mergeCell ref="K32:L32"/>
    <mergeCell ref="N32:O32"/>
    <mergeCell ref="P32:Q32"/>
    <mergeCell ref="S32:T32"/>
    <mergeCell ref="U32:V32"/>
    <mergeCell ref="X32:Y32"/>
    <mergeCell ref="Z32:AA32"/>
    <mergeCell ref="AB32:AC32"/>
    <mergeCell ref="K33:O34"/>
    <mergeCell ref="Q33:S33"/>
    <mergeCell ref="V33:X33"/>
    <mergeCell ref="Z33:AA34"/>
    <mergeCell ref="AB33:AC34"/>
    <mergeCell ref="B34:D34"/>
    <mergeCell ref="P34:Q34"/>
    <mergeCell ref="S34:T34"/>
    <mergeCell ref="U34:V34"/>
    <mergeCell ref="X34:Y34"/>
    <mergeCell ref="G33:J33"/>
    <mergeCell ref="A37:A38"/>
    <mergeCell ref="B37:D37"/>
    <mergeCell ref="E37:F38"/>
    <mergeCell ref="G37:J38"/>
    <mergeCell ref="L37:N37"/>
    <mergeCell ref="Q37:S37"/>
    <mergeCell ref="G34:J34"/>
    <mergeCell ref="U37:Y38"/>
    <mergeCell ref="Z37:AA38"/>
    <mergeCell ref="A35:A36"/>
    <mergeCell ref="B35:D35"/>
    <mergeCell ref="E35:F36"/>
    <mergeCell ref="G35:J36"/>
    <mergeCell ref="L35:N35"/>
    <mergeCell ref="P35:T36"/>
    <mergeCell ref="Z35:AA36"/>
    <mergeCell ref="B36:D36"/>
    <mergeCell ref="K36:L36"/>
    <mergeCell ref="N36:O36"/>
    <mergeCell ref="U36:V36"/>
    <mergeCell ref="X36:Y36"/>
    <mergeCell ref="A33:A34"/>
    <mergeCell ref="B33:D33"/>
    <mergeCell ref="E33:F34"/>
    <mergeCell ref="AB37:AC38"/>
    <mergeCell ref="B38:D38"/>
    <mergeCell ref="K38:L38"/>
    <mergeCell ref="N38:O38"/>
    <mergeCell ref="P38:Q38"/>
    <mergeCell ref="S38:T38"/>
    <mergeCell ref="V35:X35"/>
    <mergeCell ref="D39:AE39"/>
    <mergeCell ref="C41:G41"/>
    <mergeCell ref="AB35:AC36"/>
    <mergeCell ref="A43:F43"/>
    <mergeCell ref="A44:F44"/>
    <mergeCell ref="K44:L44"/>
    <mergeCell ref="R44:S44"/>
    <mergeCell ref="Y44:Z44"/>
    <mergeCell ref="B46:H46"/>
    <mergeCell ref="A48:A49"/>
    <mergeCell ref="B48:B49"/>
    <mergeCell ref="C48:E48"/>
    <mergeCell ref="F48:G49"/>
    <mergeCell ref="H48:K48"/>
    <mergeCell ref="V48:X48"/>
    <mergeCell ref="Y48:Z49"/>
    <mergeCell ref="AA48:AD48"/>
    <mergeCell ref="AE48:AE49"/>
    <mergeCell ref="AF48:AF49"/>
    <mergeCell ref="C49:E49"/>
    <mergeCell ref="H49:K49"/>
    <mergeCell ref="V49:X49"/>
    <mergeCell ref="AA49:AD49"/>
    <mergeCell ref="AE50:AE51"/>
    <mergeCell ref="AF50:AF51"/>
    <mergeCell ref="A50:A51"/>
    <mergeCell ref="B50:B51"/>
    <mergeCell ref="C50:E50"/>
    <mergeCell ref="F50:G51"/>
    <mergeCell ref="H50:K50"/>
    <mergeCell ref="V50:X50"/>
    <mergeCell ref="Y50:Z51"/>
    <mergeCell ref="AA50:AD50"/>
    <mergeCell ref="C51:E51"/>
    <mergeCell ref="H51:K51"/>
    <mergeCell ref="V51:X51"/>
    <mergeCell ref="AA51:AD51"/>
    <mergeCell ref="B53:H53"/>
    <mergeCell ref="A55:A56"/>
    <mergeCell ref="B55:B56"/>
    <mergeCell ref="C55:E55"/>
    <mergeCell ref="F55:G56"/>
    <mergeCell ref="H55:K55"/>
    <mergeCell ref="V55:X55"/>
    <mergeCell ref="Y55:Z56"/>
    <mergeCell ref="AA55:AD55"/>
    <mergeCell ref="AE55:AE56"/>
    <mergeCell ref="AF55:AF56"/>
    <mergeCell ref="C56:E56"/>
    <mergeCell ref="H56:K56"/>
    <mergeCell ref="V56:X56"/>
    <mergeCell ref="AA56:AD56"/>
    <mergeCell ref="A57:A58"/>
    <mergeCell ref="B57:B58"/>
    <mergeCell ref="C57:E57"/>
    <mergeCell ref="F57:G58"/>
    <mergeCell ref="H57:K57"/>
    <mergeCell ref="V57:X57"/>
    <mergeCell ref="Y57:Z58"/>
    <mergeCell ref="AA57:AD57"/>
    <mergeCell ref="AE57:AE58"/>
    <mergeCell ref="AF57:AF58"/>
    <mergeCell ref="C58:E58"/>
    <mergeCell ref="H58:K58"/>
    <mergeCell ref="V58:X58"/>
    <mergeCell ref="AA58:AD58"/>
    <mergeCell ref="B60:H60"/>
    <mergeCell ref="A62:A63"/>
    <mergeCell ref="B62:B63"/>
    <mergeCell ref="C62:E62"/>
    <mergeCell ref="F62:G63"/>
    <mergeCell ref="H62:K62"/>
    <mergeCell ref="V62:X62"/>
    <mergeCell ref="Y62:Z63"/>
    <mergeCell ref="AA62:AD62"/>
    <mergeCell ref="AE62:AE63"/>
    <mergeCell ref="AF62:AF63"/>
    <mergeCell ref="C63:E63"/>
    <mergeCell ref="H63:K63"/>
    <mergeCell ref="V63:X63"/>
    <mergeCell ref="AA63:AD63"/>
    <mergeCell ref="A64:A65"/>
    <mergeCell ref="B64:B65"/>
    <mergeCell ref="C64:E64"/>
    <mergeCell ref="F64:G65"/>
    <mergeCell ref="H64:K64"/>
    <mergeCell ref="V64:X64"/>
    <mergeCell ref="Y64:Z65"/>
    <mergeCell ref="AA64:AD64"/>
    <mergeCell ref="AE64:AE65"/>
    <mergeCell ref="AF64:AF65"/>
    <mergeCell ref="C65:E65"/>
    <mergeCell ref="H65:K65"/>
    <mergeCell ref="V65:X65"/>
    <mergeCell ref="AA65:AD65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&amp;C&amp;10-46-</oddFooter>
    <firstFooter>&amp;C-46-</firstFooter>
  </headerFooter>
  <rowBreaks count="1" manualBreakCount="1">
    <brk id="3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O85"/>
  <sheetViews>
    <sheetView view="pageBreakPreview" zoomScale="115" zoomScaleNormal="100" zoomScaleSheetLayoutView="115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580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89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19"/>
      <c r="AD4" s="338">
        <v>7</v>
      </c>
      <c r="AE4" s="338"/>
      <c r="AF4" s="337" t="s">
        <v>2</v>
      </c>
      <c r="AG4" s="338"/>
      <c r="AH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國松</v>
      </c>
      <c r="L5" s="484"/>
      <c r="M5" s="36" t="s">
        <v>18</v>
      </c>
      <c r="N5" s="484" t="str">
        <f>B7</f>
        <v>濵川</v>
      </c>
      <c r="O5" s="484"/>
      <c r="P5" s="486" t="str">
        <f>B8</f>
        <v>守谷</v>
      </c>
      <c r="Q5" s="484"/>
      <c r="R5" s="36" t="s">
        <v>18</v>
      </c>
      <c r="S5" s="484" t="str">
        <f>B9</f>
        <v>阿部</v>
      </c>
      <c r="T5" s="487"/>
      <c r="U5" s="484" t="str">
        <f>B10</f>
        <v>宮本</v>
      </c>
      <c r="V5" s="484"/>
      <c r="W5" s="36" t="s">
        <v>18</v>
      </c>
      <c r="X5" s="484" t="str">
        <f>B11</f>
        <v>梶</v>
      </c>
      <c r="Y5" s="484"/>
      <c r="Z5" s="486" t="str">
        <f>B12</f>
        <v>笹山</v>
      </c>
      <c r="AA5" s="484"/>
      <c r="AB5" s="36" t="s">
        <v>18</v>
      </c>
      <c r="AC5" s="484" t="str">
        <f>B13</f>
        <v>轟</v>
      </c>
      <c r="AD5" s="493"/>
      <c r="AE5" s="395" t="s">
        <v>17</v>
      </c>
      <c r="AF5" s="396"/>
      <c r="AG5" s="397" t="s">
        <v>13</v>
      </c>
      <c r="AH5" s="398"/>
    </row>
    <row r="6" spans="1:41" s="21" customFormat="1" ht="15" customHeight="1">
      <c r="A6" s="422">
        <v>1</v>
      </c>
      <c r="B6" s="470" t="s">
        <v>141</v>
      </c>
      <c r="C6" s="470"/>
      <c r="D6" s="470"/>
      <c r="E6" s="478" t="s">
        <v>108</v>
      </c>
      <c r="F6" s="478"/>
      <c r="G6" s="471" t="s">
        <v>142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60"/>
      <c r="AA6" s="388" t="str">
        <f>IF(Z7="","",IF(Z7&gt;AC7,"○","×"))</f>
        <v>○</v>
      </c>
      <c r="AB6" s="388"/>
      <c r="AC6" s="388"/>
      <c r="AD6" s="49"/>
      <c r="AE6" s="360">
        <f>IF(AND(Q6="",V6="",AA6=""),"",COUNTIF(K6:AD7,"○")*2+COUNTIF(K6:AD7,"×"))</f>
        <v>6</v>
      </c>
      <c r="AF6" s="361"/>
      <c r="AG6" s="361">
        <f>IF(AE6="","",RANK(AE6,AE6:AF13,))</f>
        <v>1</v>
      </c>
      <c r="AH6" s="362"/>
      <c r="AJ6" s="21" t="str">
        <f>D5&amp;AG6</f>
        <v>Ａ1</v>
      </c>
      <c r="AK6" s="21" t="str">
        <f>B6</f>
        <v>國松</v>
      </c>
      <c r="AL6" s="21" t="str">
        <f>B7</f>
        <v>濵川</v>
      </c>
      <c r="AM6" s="19" t="str">
        <f>E6</f>
        <v>(高)</v>
      </c>
      <c r="AN6" s="19" t="str">
        <f>G6</f>
        <v>國松企画</v>
      </c>
      <c r="AO6" s="19" t="str">
        <f>IF(G7="",G6,G7)</f>
        <v>國松企画</v>
      </c>
    </row>
    <row r="7" spans="1:41" s="21" customFormat="1" ht="15" customHeight="1">
      <c r="A7" s="422"/>
      <c r="B7" s="371" t="s">
        <v>343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0</v>
      </c>
      <c r="Y7" s="366"/>
      <c r="Z7" s="365">
        <v>2</v>
      </c>
      <c r="AA7" s="364"/>
      <c r="AB7" s="2" t="s">
        <v>8</v>
      </c>
      <c r="AC7" s="364">
        <v>0</v>
      </c>
      <c r="AD7" s="367"/>
      <c r="AE7" s="360"/>
      <c r="AF7" s="361"/>
      <c r="AG7" s="361"/>
      <c r="AH7" s="362"/>
      <c r="AM7" s="19"/>
      <c r="AN7" s="19"/>
      <c r="AO7" s="19"/>
    </row>
    <row r="8" spans="1:41" s="21" customFormat="1" ht="15" customHeight="1">
      <c r="A8" s="341">
        <v>2</v>
      </c>
      <c r="B8" s="482" t="s">
        <v>276</v>
      </c>
      <c r="C8" s="482"/>
      <c r="D8" s="482"/>
      <c r="E8" s="492" t="s">
        <v>107</v>
      </c>
      <c r="F8" s="492"/>
      <c r="G8" s="492" t="s">
        <v>97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×</v>
      </c>
      <c r="W8" s="346"/>
      <c r="X8" s="346"/>
      <c r="Y8" s="63"/>
      <c r="Z8" s="64"/>
      <c r="AA8" s="346" t="str">
        <f>IF(Z9="","",IF(Z9&gt;AC9,"○","×"))</f>
        <v>×</v>
      </c>
      <c r="AB8" s="346"/>
      <c r="AC8" s="346"/>
      <c r="AD8" s="65"/>
      <c r="AE8" s="329">
        <f>IF(AND(L8="",V8="",AA8=""),"",COUNTIF(K8:AD9,"○")*2+COUNTIF(K8:AD9,"×"))</f>
        <v>3</v>
      </c>
      <c r="AF8" s="330"/>
      <c r="AG8" s="330">
        <f>IF(AE8="","",RANK(AE8,AE6:AF13,))</f>
        <v>4</v>
      </c>
      <c r="AH8" s="333"/>
      <c r="AJ8" s="21" t="str">
        <f>D5&amp;AG8</f>
        <v>Ａ4</v>
      </c>
      <c r="AK8" s="21" t="str">
        <f>B8</f>
        <v>守谷</v>
      </c>
      <c r="AL8" s="21" t="str">
        <f>B9</f>
        <v>阿部</v>
      </c>
      <c r="AM8" s="19" t="str">
        <f>E8</f>
        <v>(愛)</v>
      </c>
      <c r="AN8" s="19" t="str">
        <f>G8</f>
        <v>さつき会</v>
      </c>
      <c r="AO8" s="19" t="str">
        <f>IF(G9="",G8,G9)</f>
        <v>さつき会</v>
      </c>
    </row>
    <row r="9" spans="1:41" s="21" customFormat="1" ht="15" customHeight="1">
      <c r="A9" s="408"/>
      <c r="B9" s="371" t="s">
        <v>96</v>
      </c>
      <c r="C9" s="371"/>
      <c r="D9" s="371"/>
      <c r="E9" s="480"/>
      <c r="F9" s="480"/>
      <c r="G9" s="480"/>
      <c r="H9" s="480"/>
      <c r="I9" s="480"/>
      <c r="J9" s="481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1</v>
      </c>
      <c r="V9" s="374"/>
      <c r="W9" s="5" t="s">
        <v>8</v>
      </c>
      <c r="X9" s="374">
        <v>2</v>
      </c>
      <c r="Y9" s="374"/>
      <c r="Z9" s="377">
        <v>0</v>
      </c>
      <c r="AA9" s="374"/>
      <c r="AB9" s="5" t="s">
        <v>8</v>
      </c>
      <c r="AC9" s="374">
        <v>2</v>
      </c>
      <c r="AD9" s="382"/>
      <c r="AE9" s="368"/>
      <c r="AF9" s="369"/>
      <c r="AG9" s="369"/>
      <c r="AH9" s="370"/>
      <c r="AM9" s="19"/>
      <c r="AN9" s="19"/>
      <c r="AO9" s="19"/>
    </row>
    <row r="10" spans="1:41" s="21" customFormat="1" ht="15" customHeight="1">
      <c r="A10" s="341">
        <v>3</v>
      </c>
      <c r="B10" s="482" t="s">
        <v>279</v>
      </c>
      <c r="C10" s="482"/>
      <c r="D10" s="482"/>
      <c r="E10" s="492" t="s">
        <v>105</v>
      </c>
      <c r="F10" s="492"/>
      <c r="G10" s="492" t="s">
        <v>470</v>
      </c>
      <c r="H10" s="492"/>
      <c r="I10" s="492"/>
      <c r="J10" s="494"/>
      <c r="K10" s="61"/>
      <c r="L10" s="356" t="str">
        <f>IF(K11="","",IF(K11&gt;N11,"○","×"))</f>
        <v>×</v>
      </c>
      <c r="M10" s="356"/>
      <c r="N10" s="356"/>
      <c r="O10" s="61"/>
      <c r="P10" s="60"/>
      <c r="Q10" s="356" t="str">
        <f>IF(P11="","",IF(P11&gt;S11,"○","×"))</f>
        <v>○</v>
      </c>
      <c r="R10" s="356"/>
      <c r="S10" s="356"/>
      <c r="T10" s="68"/>
      <c r="U10" s="357"/>
      <c r="V10" s="357"/>
      <c r="W10" s="357"/>
      <c r="X10" s="357"/>
      <c r="Y10" s="357"/>
      <c r="Z10" s="60"/>
      <c r="AA10" s="356" t="str">
        <f>IF(Z11="","",IF(Z11&gt;AC11,"○","×"))</f>
        <v>×</v>
      </c>
      <c r="AB10" s="356"/>
      <c r="AC10" s="356"/>
      <c r="AD10" s="62"/>
      <c r="AE10" s="360">
        <f>IF(AND(Q10="",L10="",AA10=""),"",COUNTIF(K10:AD11,"○")*2+COUNTIF(K10:AD11,"×"))</f>
        <v>4</v>
      </c>
      <c r="AF10" s="361"/>
      <c r="AG10" s="361">
        <f>IF(AE10="","",RANK(AE10,AE6:AF13,))</f>
        <v>3</v>
      </c>
      <c r="AH10" s="362"/>
      <c r="AJ10" s="21" t="str">
        <f>D5&amp;AG10</f>
        <v>Ａ3</v>
      </c>
      <c r="AK10" s="21" t="str">
        <f>B10</f>
        <v>宮本</v>
      </c>
      <c r="AL10" s="21" t="str">
        <f>B11</f>
        <v>梶</v>
      </c>
      <c r="AM10" s="19" t="str">
        <f>E10</f>
        <v>(徳)</v>
      </c>
      <c r="AN10" s="19" t="str">
        <f>G10</f>
        <v>渭水クラブ</v>
      </c>
      <c r="AO10" s="19" t="str">
        <f>IF(G11="",G10,G11)</f>
        <v>国府クラブ</v>
      </c>
    </row>
    <row r="11" spans="1:41" s="21" customFormat="1" ht="15" customHeight="1">
      <c r="A11" s="353"/>
      <c r="B11" s="321" t="s">
        <v>409</v>
      </c>
      <c r="C11" s="321"/>
      <c r="D11" s="321"/>
      <c r="E11" s="478"/>
      <c r="F11" s="478"/>
      <c r="G11" s="478" t="s">
        <v>92</v>
      </c>
      <c r="H11" s="478"/>
      <c r="I11" s="478"/>
      <c r="J11" s="479"/>
      <c r="K11" s="364">
        <f>IF(X7="","",X7)</f>
        <v>0</v>
      </c>
      <c r="L11" s="364"/>
      <c r="M11" s="2" t="s">
        <v>8</v>
      </c>
      <c r="N11" s="364">
        <f>IF(U7="","",U7)</f>
        <v>2</v>
      </c>
      <c r="O11" s="364"/>
      <c r="P11" s="365">
        <f>IF(X9="","",X9)</f>
        <v>2</v>
      </c>
      <c r="Q11" s="364"/>
      <c r="R11" s="2" t="s">
        <v>8</v>
      </c>
      <c r="S11" s="364">
        <f>IF(U9="","",U9)</f>
        <v>1</v>
      </c>
      <c r="T11" s="366"/>
      <c r="U11" s="357"/>
      <c r="V11" s="357"/>
      <c r="W11" s="357"/>
      <c r="X11" s="357"/>
      <c r="Y11" s="357"/>
      <c r="Z11" s="365">
        <v>0</v>
      </c>
      <c r="AA11" s="364"/>
      <c r="AB11" s="2" t="s">
        <v>8</v>
      </c>
      <c r="AC11" s="364">
        <v>2</v>
      </c>
      <c r="AD11" s="367"/>
      <c r="AE11" s="360"/>
      <c r="AF11" s="361"/>
      <c r="AG11" s="361"/>
      <c r="AH11" s="362"/>
      <c r="AJ11" s="19"/>
      <c r="AK11" s="19"/>
      <c r="AL11" s="19"/>
      <c r="AM11" s="19"/>
      <c r="AN11" s="19"/>
      <c r="AO11" s="19"/>
    </row>
    <row r="12" spans="1:41" s="21" customFormat="1" ht="15" customHeight="1">
      <c r="A12" s="341">
        <v>4</v>
      </c>
      <c r="B12" s="482" t="s">
        <v>173</v>
      </c>
      <c r="C12" s="482"/>
      <c r="D12" s="482"/>
      <c r="E12" s="492" t="s">
        <v>105</v>
      </c>
      <c r="F12" s="492"/>
      <c r="G12" s="492" t="s">
        <v>174</v>
      </c>
      <c r="H12" s="492"/>
      <c r="I12" s="492"/>
      <c r="J12" s="494"/>
      <c r="K12" s="63"/>
      <c r="L12" s="346" t="str">
        <f>IF(K13="","",IF(K13&gt;N13,"○","×"))</f>
        <v>×</v>
      </c>
      <c r="M12" s="346"/>
      <c r="N12" s="346"/>
      <c r="O12" s="63"/>
      <c r="P12" s="64"/>
      <c r="Q12" s="346" t="str">
        <f>IF(P13="","",IF(P13&gt;S13,"○","×"))</f>
        <v>○</v>
      </c>
      <c r="R12" s="346"/>
      <c r="S12" s="346"/>
      <c r="T12" s="67"/>
      <c r="U12" s="63"/>
      <c r="V12" s="346" t="str">
        <f>IF(U13="","",IF(U13&gt;X13,"○","×"))</f>
        <v>○</v>
      </c>
      <c r="W12" s="346"/>
      <c r="X12" s="346"/>
      <c r="Y12" s="63"/>
      <c r="Z12" s="347"/>
      <c r="AA12" s="348"/>
      <c r="AB12" s="348"/>
      <c r="AC12" s="348"/>
      <c r="AD12" s="349"/>
      <c r="AE12" s="329">
        <f>IF(AND(Q12="",V12="",L12=""),"",COUNTIF(K12:AD13,"○")*2+COUNTIF(K12:AD13,"×"))</f>
        <v>5</v>
      </c>
      <c r="AF12" s="330"/>
      <c r="AG12" s="330">
        <f>IF(AE12="","",RANK(AE12,AE6:AF13,))</f>
        <v>2</v>
      </c>
      <c r="AH12" s="333"/>
      <c r="AJ12" s="21" t="str">
        <f>D5&amp;AG12</f>
        <v>Ａ2</v>
      </c>
      <c r="AK12" s="21" t="str">
        <f>B12</f>
        <v>笹山</v>
      </c>
      <c r="AL12" s="21" t="str">
        <f>B13</f>
        <v>轟</v>
      </c>
      <c r="AM12" s="19" t="str">
        <f>E12</f>
        <v>(徳)</v>
      </c>
      <c r="AN12" s="19" t="str">
        <f>G12</f>
        <v>ベアーズ</v>
      </c>
      <c r="AO12" s="19" t="str">
        <f>IF(G13="",G12,G13)</f>
        <v>個　人</v>
      </c>
    </row>
    <row r="13" spans="1:41" s="21" customFormat="1" ht="15" customHeight="1">
      <c r="A13" s="342"/>
      <c r="B13" s="308" t="s">
        <v>352</v>
      </c>
      <c r="C13" s="308"/>
      <c r="D13" s="308"/>
      <c r="E13" s="472"/>
      <c r="F13" s="472"/>
      <c r="G13" s="472" t="s">
        <v>854</v>
      </c>
      <c r="H13" s="472"/>
      <c r="I13" s="472"/>
      <c r="J13" s="476"/>
      <c r="K13" s="336">
        <f>IF(AC7="","",AC7)</f>
        <v>0</v>
      </c>
      <c r="L13" s="336"/>
      <c r="M13" s="6" t="s">
        <v>8</v>
      </c>
      <c r="N13" s="336">
        <f>IF(Z7="","",Z7)</f>
        <v>2</v>
      </c>
      <c r="O13" s="336"/>
      <c r="P13" s="339">
        <f>IF(AC9="","",AC9)</f>
        <v>2</v>
      </c>
      <c r="Q13" s="336"/>
      <c r="R13" s="6" t="s">
        <v>8</v>
      </c>
      <c r="S13" s="336">
        <f>IF(Z9="","",Z9)</f>
        <v>0</v>
      </c>
      <c r="T13" s="340"/>
      <c r="U13" s="336">
        <f>IF(AC11="","",AC11)</f>
        <v>2</v>
      </c>
      <c r="V13" s="336"/>
      <c r="W13" s="6" t="s">
        <v>8</v>
      </c>
      <c r="X13" s="336">
        <f>IF(Z11="","",Z11)</f>
        <v>0</v>
      </c>
      <c r="Y13" s="336"/>
      <c r="Z13" s="350"/>
      <c r="AA13" s="351"/>
      <c r="AB13" s="351"/>
      <c r="AC13" s="351"/>
      <c r="AD13" s="352"/>
      <c r="AE13" s="331"/>
      <c r="AF13" s="332"/>
      <c r="AG13" s="332"/>
      <c r="AH13" s="334"/>
    </row>
    <row r="14" spans="1:41" s="21" customFormat="1" ht="5.099999999999999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1" s="21" customFormat="1" ht="15" customHeight="1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338">
        <v>8</v>
      </c>
      <c r="Z15" s="338"/>
      <c r="AA15" s="337" t="s">
        <v>2</v>
      </c>
      <c r="AB15" s="338"/>
      <c r="AC15" s="338"/>
    </row>
    <row r="16" spans="1:41" s="21" customFormat="1" ht="15" customHeight="1">
      <c r="A16" s="25"/>
      <c r="B16" s="29"/>
      <c r="C16" s="29"/>
      <c r="D16" s="4" t="s">
        <v>4</v>
      </c>
      <c r="E16" s="483" t="s">
        <v>25</v>
      </c>
      <c r="F16" s="392"/>
      <c r="G16" s="392"/>
      <c r="H16" s="29"/>
      <c r="I16" s="29"/>
      <c r="J16" s="26"/>
      <c r="K16" s="484" t="str">
        <f>B17</f>
        <v>中野</v>
      </c>
      <c r="L16" s="484"/>
      <c r="M16" s="36" t="s">
        <v>18</v>
      </c>
      <c r="N16" s="484" t="str">
        <f>B18</f>
        <v>近藤</v>
      </c>
      <c r="O16" s="484"/>
      <c r="P16" s="486" t="str">
        <f>B19</f>
        <v>脇田</v>
      </c>
      <c r="Q16" s="484"/>
      <c r="R16" s="36" t="s">
        <v>18</v>
      </c>
      <c r="S16" s="484" t="str">
        <f>B20</f>
        <v>香美</v>
      </c>
      <c r="T16" s="487"/>
      <c r="U16" s="484" t="str">
        <f>B21</f>
        <v>田中</v>
      </c>
      <c r="V16" s="484"/>
      <c r="W16" s="36" t="s">
        <v>18</v>
      </c>
      <c r="X16" s="484" t="str">
        <f>B22</f>
        <v>吉岡</v>
      </c>
      <c r="Y16" s="484"/>
      <c r="Z16" s="395" t="s">
        <v>17</v>
      </c>
      <c r="AA16" s="396"/>
      <c r="AB16" s="397" t="s">
        <v>13</v>
      </c>
      <c r="AC16" s="398"/>
    </row>
    <row r="17" spans="1:41" s="21" customFormat="1" ht="15" customHeight="1">
      <c r="A17" s="422">
        <v>1</v>
      </c>
      <c r="B17" s="470" t="s">
        <v>492</v>
      </c>
      <c r="C17" s="470"/>
      <c r="D17" s="470"/>
      <c r="E17" s="471" t="s">
        <v>106</v>
      </c>
      <c r="F17" s="471"/>
      <c r="G17" s="471" t="s">
        <v>85</v>
      </c>
      <c r="H17" s="471"/>
      <c r="I17" s="471"/>
      <c r="J17" s="473"/>
      <c r="K17" s="485"/>
      <c r="L17" s="485"/>
      <c r="M17" s="485"/>
      <c r="N17" s="485"/>
      <c r="O17" s="485"/>
      <c r="P17" s="48"/>
      <c r="Q17" s="388" t="str">
        <f>IF(P18="","",IF(P18&gt;S18,"○","×"))</f>
        <v>○</v>
      </c>
      <c r="R17" s="388"/>
      <c r="S17" s="388"/>
      <c r="T17" s="59"/>
      <c r="U17" s="58"/>
      <c r="V17" s="388" t="str">
        <f>IF(U18="","",IF(U18&gt;X18,"○","×"))</f>
        <v>○</v>
      </c>
      <c r="W17" s="388"/>
      <c r="X17" s="388"/>
      <c r="Y17" s="59"/>
      <c r="Z17" s="495">
        <f>IF(AND(L17="",Q17="",V17=""),"",COUNTIF(K17:Y18,"○")*2+COUNTIF(K17:Y18,"×"))</f>
        <v>4</v>
      </c>
      <c r="AA17" s="496"/>
      <c r="AB17" s="496">
        <f>IF(Z17="","",RANK(Z17,Z17:AA22,))</f>
        <v>1</v>
      </c>
      <c r="AC17" s="497"/>
      <c r="AJ17" s="21" t="str">
        <f>D16&amp;AB17</f>
        <v>Ｂ1</v>
      </c>
      <c r="AK17" s="21" t="str">
        <f>B17</f>
        <v>中野</v>
      </c>
      <c r="AL17" s="21" t="str">
        <f>B18</f>
        <v>近藤</v>
      </c>
      <c r="AM17" s="19" t="str">
        <f>E17</f>
        <v>(香)</v>
      </c>
      <c r="AN17" s="19" t="str">
        <f>G17</f>
        <v>丸亀ＳＣ</v>
      </c>
      <c r="AO17" s="19" t="str">
        <f>IF(G18="",G17,G18)</f>
        <v>丸亀ＳＣ</v>
      </c>
    </row>
    <row r="18" spans="1:41" s="21" customFormat="1" ht="15" customHeight="1">
      <c r="A18" s="422"/>
      <c r="B18" s="371" t="s">
        <v>93</v>
      </c>
      <c r="C18" s="371"/>
      <c r="D18" s="371"/>
      <c r="E18" s="480"/>
      <c r="F18" s="480"/>
      <c r="G18" s="480"/>
      <c r="H18" s="480"/>
      <c r="I18" s="480"/>
      <c r="J18" s="481"/>
      <c r="K18" s="357"/>
      <c r="L18" s="357"/>
      <c r="M18" s="357"/>
      <c r="N18" s="357"/>
      <c r="O18" s="357"/>
      <c r="P18" s="365">
        <v>2</v>
      </c>
      <c r="Q18" s="364"/>
      <c r="R18" s="2" t="s">
        <v>8</v>
      </c>
      <c r="S18" s="364">
        <v>0</v>
      </c>
      <c r="T18" s="366"/>
      <c r="U18" s="364">
        <v>2</v>
      </c>
      <c r="V18" s="364"/>
      <c r="W18" s="2" t="s">
        <v>8</v>
      </c>
      <c r="X18" s="364">
        <v>0</v>
      </c>
      <c r="Y18" s="366"/>
      <c r="Z18" s="360"/>
      <c r="AA18" s="361"/>
      <c r="AB18" s="361"/>
      <c r="AC18" s="362"/>
      <c r="AM18" s="19"/>
      <c r="AN18" s="19"/>
      <c r="AO18" s="19"/>
    </row>
    <row r="19" spans="1:41" s="21" customFormat="1" ht="15" customHeight="1">
      <c r="A19" s="341">
        <v>2</v>
      </c>
      <c r="B19" s="491" t="s">
        <v>376</v>
      </c>
      <c r="C19" s="491"/>
      <c r="D19" s="491"/>
      <c r="E19" s="478" t="s">
        <v>105</v>
      </c>
      <c r="F19" s="478"/>
      <c r="G19" s="492" t="s">
        <v>300</v>
      </c>
      <c r="H19" s="492"/>
      <c r="I19" s="492"/>
      <c r="J19" s="494"/>
      <c r="K19" s="63"/>
      <c r="L19" s="346" t="str">
        <f>IF(K20="","",IF(K20&gt;N20,"○","×"))</f>
        <v>×</v>
      </c>
      <c r="M19" s="346"/>
      <c r="N19" s="346"/>
      <c r="O19" s="63"/>
      <c r="P19" s="347"/>
      <c r="Q19" s="348"/>
      <c r="R19" s="348"/>
      <c r="S19" s="348"/>
      <c r="T19" s="378"/>
      <c r="U19" s="63"/>
      <c r="V19" s="346" t="str">
        <f>IF(U20="","",IF(U20&gt;X20,"○","×"))</f>
        <v>○</v>
      </c>
      <c r="W19" s="346"/>
      <c r="X19" s="346"/>
      <c r="Y19" s="63"/>
      <c r="Z19" s="329">
        <f>IF(AND(L19="",Q19="",V19=""),"",COUNTIF(K19:Y20,"○")*2+COUNTIF(K19:Y20,"×"))</f>
        <v>3</v>
      </c>
      <c r="AA19" s="330"/>
      <c r="AB19" s="330">
        <f>IF(Z19="","",RANK(Z19,Z17:AA22,))</f>
        <v>2</v>
      </c>
      <c r="AC19" s="333"/>
      <c r="AJ19" s="21" t="str">
        <f>D16&amp;AB19</f>
        <v>Ｂ2</v>
      </c>
      <c r="AK19" s="21" t="str">
        <f>B19</f>
        <v>脇田</v>
      </c>
      <c r="AL19" s="21" t="str">
        <f>B20</f>
        <v>香美</v>
      </c>
      <c r="AM19" s="19" t="str">
        <f>E19</f>
        <v>(徳)</v>
      </c>
      <c r="AN19" s="19" t="str">
        <f>G19</f>
        <v>チームHIURA</v>
      </c>
      <c r="AO19" s="19" t="str">
        <f>IF(G20="",G19,G20)</f>
        <v>チームHIURA</v>
      </c>
    </row>
    <row r="20" spans="1:41" s="21" customFormat="1" ht="15" customHeight="1">
      <c r="A20" s="408"/>
      <c r="B20" s="321" t="s">
        <v>493</v>
      </c>
      <c r="C20" s="321"/>
      <c r="D20" s="321"/>
      <c r="E20" s="480"/>
      <c r="F20" s="480"/>
      <c r="G20" s="480"/>
      <c r="H20" s="480"/>
      <c r="I20" s="480"/>
      <c r="J20" s="481"/>
      <c r="K20" s="374">
        <f>IF(S18="","",S18)</f>
        <v>0</v>
      </c>
      <c r="L20" s="374"/>
      <c r="M20" s="5" t="s">
        <v>8</v>
      </c>
      <c r="N20" s="374">
        <f>IF(P18="","",P18)</f>
        <v>2</v>
      </c>
      <c r="O20" s="374"/>
      <c r="P20" s="379"/>
      <c r="Q20" s="380"/>
      <c r="R20" s="380"/>
      <c r="S20" s="380"/>
      <c r="T20" s="381"/>
      <c r="U20" s="374">
        <v>2</v>
      </c>
      <c r="V20" s="374"/>
      <c r="W20" s="5" t="s">
        <v>8</v>
      </c>
      <c r="X20" s="374">
        <v>0</v>
      </c>
      <c r="Y20" s="374"/>
      <c r="Z20" s="368"/>
      <c r="AA20" s="369"/>
      <c r="AB20" s="369"/>
      <c r="AC20" s="370"/>
      <c r="AM20" s="19"/>
      <c r="AN20" s="19"/>
      <c r="AO20" s="19"/>
    </row>
    <row r="21" spans="1:41" s="21" customFormat="1" ht="15" customHeight="1">
      <c r="A21" s="341">
        <v>3</v>
      </c>
      <c r="B21" s="482" t="s">
        <v>120</v>
      </c>
      <c r="C21" s="482"/>
      <c r="D21" s="482"/>
      <c r="E21" s="492" t="s">
        <v>108</v>
      </c>
      <c r="F21" s="492"/>
      <c r="G21" s="492" t="s">
        <v>379</v>
      </c>
      <c r="H21" s="492"/>
      <c r="I21" s="492"/>
      <c r="J21" s="494"/>
      <c r="K21" s="66"/>
      <c r="L21" s="346" t="str">
        <f>IF(K22="","",IF(K22&gt;N22,"○","×"))</f>
        <v>×</v>
      </c>
      <c r="M21" s="346"/>
      <c r="N21" s="346"/>
      <c r="O21" s="63"/>
      <c r="P21" s="64"/>
      <c r="Q21" s="346" t="str">
        <f>IF(P22="","",IF(P22&gt;S22,"○","×"))</f>
        <v>×</v>
      </c>
      <c r="R21" s="346"/>
      <c r="S21" s="346"/>
      <c r="T21" s="67"/>
      <c r="U21" s="348"/>
      <c r="V21" s="348"/>
      <c r="W21" s="348"/>
      <c r="X21" s="348"/>
      <c r="Y21" s="349"/>
      <c r="Z21" s="360">
        <f>IF(AND(L21="",Q21="",V21=""),"",COUNTIF(K21:Y22,"○")*2+COUNTIF(K21:Y22,"×"))</f>
        <v>2</v>
      </c>
      <c r="AA21" s="361"/>
      <c r="AB21" s="361">
        <f>IF(Z21="","",RANK(Z21,Z17:AA22,))</f>
        <v>3</v>
      </c>
      <c r="AC21" s="362"/>
      <c r="AJ21" s="21" t="str">
        <f>D16&amp;AB21</f>
        <v>Ｂ3</v>
      </c>
      <c r="AK21" s="21" t="str">
        <f>B21</f>
        <v>田中</v>
      </c>
      <c r="AL21" s="21" t="str">
        <f>B22</f>
        <v>吉岡</v>
      </c>
      <c r="AM21" s="19" t="str">
        <f>E21</f>
        <v>(高)</v>
      </c>
      <c r="AN21" s="19" t="str">
        <f>G21</f>
        <v>のじぎく</v>
      </c>
      <c r="AO21" s="19" t="str">
        <f>IF(G22="",G21,G22)</f>
        <v>ピンポン館</v>
      </c>
    </row>
    <row r="22" spans="1:41" s="21" customFormat="1" ht="15" customHeight="1">
      <c r="A22" s="342"/>
      <c r="B22" s="308" t="s">
        <v>494</v>
      </c>
      <c r="C22" s="308"/>
      <c r="D22" s="308"/>
      <c r="E22" s="472"/>
      <c r="F22" s="472"/>
      <c r="G22" s="472" t="s">
        <v>90</v>
      </c>
      <c r="H22" s="472"/>
      <c r="I22" s="472"/>
      <c r="J22" s="476"/>
      <c r="K22" s="335">
        <f>IF(X18="","",X18)</f>
        <v>0</v>
      </c>
      <c r="L22" s="336"/>
      <c r="M22" s="6" t="s">
        <v>8</v>
      </c>
      <c r="N22" s="336">
        <f>IF(U18="","",U18)</f>
        <v>2</v>
      </c>
      <c r="O22" s="336"/>
      <c r="P22" s="339">
        <f>IF(X20="","",X20)</f>
        <v>0</v>
      </c>
      <c r="Q22" s="336"/>
      <c r="R22" s="6" t="s">
        <v>8</v>
      </c>
      <c r="S22" s="336">
        <f>IF(U20="","",U20)</f>
        <v>2</v>
      </c>
      <c r="T22" s="340"/>
      <c r="U22" s="351"/>
      <c r="V22" s="351"/>
      <c r="W22" s="351"/>
      <c r="X22" s="351"/>
      <c r="Y22" s="352"/>
      <c r="Z22" s="331"/>
      <c r="AA22" s="332"/>
      <c r="AB22" s="332"/>
      <c r="AC22" s="334"/>
    </row>
    <row r="23" spans="1:41" s="21" customFormat="1" ht="4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41" s="21" customFormat="1" ht="15" customHeight="1">
      <c r="A24" s="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338">
        <v>8</v>
      </c>
      <c r="Z24" s="338"/>
      <c r="AA24" s="337" t="s">
        <v>2</v>
      </c>
      <c r="AB24" s="338"/>
      <c r="AC24" s="338"/>
    </row>
    <row r="25" spans="1:41" s="21" customFormat="1" ht="15" customHeight="1">
      <c r="A25" s="25"/>
      <c r="B25" s="29"/>
      <c r="C25" s="29"/>
      <c r="D25" s="4" t="s">
        <v>5</v>
      </c>
      <c r="E25" s="483" t="s">
        <v>25</v>
      </c>
      <c r="F25" s="392"/>
      <c r="G25" s="392"/>
      <c r="H25" s="29"/>
      <c r="I25" s="29"/>
      <c r="J25" s="26"/>
      <c r="K25" s="484" t="str">
        <f>B26</f>
        <v>福田</v>
      </c>
      <c r="L25" s="484"/>
      <c r="M25" s="36" t="s">
        <v>18</v>
      </c>
      <c r="N25" s="484" t="str">
        <f>B27</f>
        <v>平田</v>
      </c>
      <c r="O25" s="484"/>
      <c r="P25" s="486" t="str">
        <f>B28</f>
        <v>八十島</v>
      </c>
      <c r="Q25" s="484"/>
      <c r="R25" s="36" t="s">
        <v>18</v>
      </c>
      <c r="S25" s="484" t="str">
        <f>B29</f>
        <v>鴻池</v>
      </c>
      <c r="T25" s="487"/>
      <c r="U25" s="484" t="str">
        <f>B30</f>
        <v>高橋</v>
      </c>
      <c r="V25" s="484"/>
      <c r="W25" s="36" t="s">
        <v>18</v>
      </c>
      <c r="X25" s="484" t="str">
        <f>B31</f>
        <v>早原</v>
      </c>
      <c r="Y25" s="484"/>
      <c r="Z25" s="395" t="s">
        <v>17</v>
      </c>
      <c r="AA25" s="396"/>
      <c r="AB25" s="397" t="s">
        <v>13</v>
      </c>
      <c r="AC25" s="398"/>
    </row>
    <row r="26" spans="1:41" s="21" customFormat="1" ht="15" customHeight="1">
      <c r="A26" s="408">
        <v>1</v>
      </c>
      <c r="B26" s="470" t="s">
        <v>133</v>
      </c>
      <c r="C26" s="470"/>
      <c r="D26" s="470"/>
      <c r="E26" s="478" t="s">
        <v>105</v>
      </c>
      <c r="F26" s="478"/>
      <c r="G26" s="471" t="s">
        <v>302</v>
      </c>
      <c r="H26" s="471"/>
      <c r="I26" s="471"/>
      <c r="J26" s="473"/>
      <c r="K26" s="485"/>
      <c r="L26" s="485"/>
      <c r="M26" s="485"/>
      <c r="N26" s="485"/>
      <c r="O26" s="485"/>
      <c r="P26" s="48"/>
      <c r="Q26" s="388" t="str">
        <f>IF(P27="","",IF(P27&gt;S27,"○","×"))</f>
        <v>○</v>
      </c>
      <c r="R26" s="388"/>
      <c r="S26" s="388"/>
      <c r="T26" s="59"/>
      <c r="U26" s="58"/>
      <c r="V26" s="388" t="str">
        <f>IF(U27="","",IF(U27&gt;X27,"○","×"))</f>
        <v>○</v>
      </c>
      <c r="W26" s="388"/>
      <c r="X26" s="388"/>
      <c r="Y26" s="59"/>
      <c r="Z26" s="495">
        <f>IF(AND(L26="",Q26="",V26=""),"",COUNTIF(K26:Y27,"○")*2+COUNTIF(K26:Y27,"×"))</f>
        <v>4</v>
      </c>
      <c r="AA26" s="496"/>
      <c r="AB26" s="496">
        <f>IF(Z26="","",RANK(Z26,Z26:AA31,))</f>
        <v>1</v>
      </c>
      <c r="AC26" s="497"/>
      <c r="AJ26" s="21" t="str">
        <f>D25&amp;AB26</f>
        <v>Ｃ1</v>
      </c>
      <c r="AK26" s="21" t="str">
        <f>B26</f>
        <v>福田</v>
      </c>
      <c r="AL26" s="21" t="str">
        <f>B27</f>
        <v>平田</v>
      </c>
      <c r="AM26" s="19" t="str">
        <f>E26</f>
        <v>(徳)</v>
      </c>
      <c r="AN26" s="19" t="str">
        <f>G26</f>
        <v>名西クラブ</v>
      </c>
      <c r="AO26" s="19" t="str">
        <f>IF(G27="",G26,G27)</f>
        <v>名西クラブ</v>
      </c>
    </row>
    <row r="27" spans="1:41" s="21" customFormat="1" ht="15" customHeight="1">
      <c r="A27" s="408"/>
      <c r="B27" s="371" t="s">
        <v>270</v>
      </c>
      <c r="C27" s="371"/>
      <c r="D27" s="371"/>
      <c r="E27" s="480"/>
      <c r="F27" s="480"/>
      <c r="G27" s="478"/>
      <c r="H27" s="478"/>
      <c r="I27" s="478"/>
      <c r="J27" s="479"/>
      <c r="K27" s="357"/>
      <c r="L27" s="357"/>
      <c r="M27" s="357"/>
      <c r="N27" s="357"/>
      <c r="O27" s="357"/>
      <c r="P27" s="365">
        <v>2</v>
      </c>
      <c r="Q27" s="364"/>
      <c r="R27" s="2" t="s">
        <v>8</v>
      </c>
      <c r="S27" s="364">
        <v>1</v>
      </c>
      <c r="T27" s="366"/>
      <c r="U27" s="364">
        <v>2</v>
      </c>
      <c r="V27" s="364"/>
      <c r="W27" s="2" t="s">
        <v>8</v>
      </c>
      <c r="X27" s="364">
        <v>0</v>
      </c>
      <c r="Y27" s="366"/>
      <c r="Z27" s="360"/>
      <c r="AA27" s="361"/>
      <c r="AB27" s="361"/>
      <c r="AC27" s="362"/>
      <c r="AM27" s="19"/>
      <c r="AN27" s="19"/>
      <c r="AO27" s="19"/>
    </row>
    <row r="28" spans="1:41" s="21" customFormat="1" ht="15" customHeight="1">
      <c r="A28" s="341">
        <v>2</v>
      </c>
      <c r="B28" s="491" t="s">
        <v>357</v>
      </c>
      <c r="C28" s="491"/>
      <c r="D28" s="491"/>
      <c r="E28" s="492" t="s">
        <v>107</v>
      </c>
      <c r="F28" s="492"/>
      <c r="G28" s="492" t="s">
        <v>313</v>
      </c>
      <c r="H28" s="492"/>
      <c r="I28" s="492"/>
      <c r="J28" s="494"/>
      <c r="K28" s="63"/>
      <c r="L28" s="346" t="str">
        <f>IF(K29="","",IF(K29&gt;N29,"○","×"))</f>
        <v>×</v>
      </c>
      <c r="M28" s="346"/>
      <c r="N28" s="346"/>
      <c r="O28" s="63"/>
      <c r="P28" s="347"/>
      <c r="Q28" s="348"/>
      <c r="R28" s="348"/>
      <c r="S28" s="348"/>
      <c r="T28" s="378"/>
      <c r="U28" s="63"/>
      <c r="V28" s="346" t="str">
        <f>IF(U29="","",IF(U29&gt;X29,"○","×"))</f>
        <v>○</v>
      </c>
      <c r="W28" s="346"/>
      <c r="X28" s="346"/>
      <c r="Y28" s="63"/>
      <c r="Z28" s="329">
        <f>IF(AND(L28="",Q28="",V28=""),"",COUNTIF(K28:Y29,"○")*2+COUNTIF(K28:Y29,"×"))</f>
        <v>3</v>
      </c>
      <c r="AA28" s="330"/>
      <c r="AB28" s="330">
        <f>IF(Z28="","",RANK(Z28,Z26:AA31,))</f>
        <v>2</v>
      </c>
      <c r="AC28" s="333"/>
      <c r="AJ28" s="21" t="str">
        <f>D25&amp;AB28</f>
        <v>Ｃ2</v>
      </c>
      <c r="AK28" s="21" t="str">
        <f>B28</f>
        <v>八十島</v>
      </c>
      <c r="AL28" s="21" t="str">
        <f>B29</f>
        <v>鴻池</v>
      </c>
      <c r="AM28" s="19" t="str">
        <f>E28</f>
        <v>(愛)</v>
      </c>
      <c r="AN28" s="19" t="str">
        <f>G28</f>
        <v>ViVid</v>
      </c>
      <c r="AO28" s="19" t="str">
        <f>IF(G29="",G28,G29)</f>
        <v>Libero</v>
      </c>
    </row>
    <row r="29" spans="1:41" s="21" customFormat="1" ht="15" customHeight="1">
      <c r="A29" s="408"/>
      <c r="B29" s="321" t="s">
        <v>232</v>
      </c>
      <c r="C29" s="321"/>
      <c r="D29" s="321"/>
      <c r="E29" s="478"/>
      <c r="F29" s="478"/>
      <c r="G29" s="478" t="s">
        <v>312</v>
      </c>
      <c r="H29" s="478"/>
      <c r="I29" s="478"/>
      <c r="J29" s="479"/>
      <c r="K29" s="374">
        <f>IF(S27="","",S27)</f>
        <v>1</v>
      </c>
      <c r="L29" s="374"/>
      <c r="M29" s="5" t="s">
        <v>8</v>
      </c>
      <c r="N29" s="374">
        <f>IF(P27="","",P27)</f>
        <v>2</v>
      </c>
      <c r="O29" s="374"/>
      <c r="P29" s="379"/>
      <c r="Q29" s="380"/>
      <c r="R29" s="380"/>
      <c r="S29" s="380"/>
      <c r="T29" s="381"/>
      <c r="U29" s="374">
        <v>2</v>
      </c>
      <c r="V29" s="374"/>
      <c r="W29" s="5" t="s">
        <v>8</v>
      </c>
      <c r="X29" s="374">
        <v>0</v>
      </c>
      <c r="Y29" s="374"/>
      <c r="Z29" s="368"/>
      <c r="AA29" s="369"/>
      <c r="AB29" s="369"/>
      <c r="AC29" s="370"/>
      <c r="AM29" s="19"/>
      <c r="AN29" s="19"/>
      <c r="AO29" s="19"/>
    </row>
    <row r="30" spans="1:41" s="21" customFormat="1" ht="15" customHeight="1">
      <c r="A30" s="399">
        <v>3</v>
      </c>
      <c r="B30" s="482" t="s">
        <v>95</v>
      </c>
      <c r="C30" s="482"/>
      <c r="D30" s="482"/>
      <c r="E30" s="492" t="s">
        <v>106</v>
      </c>
      <c r="F30" s="492"/>
      <c r="G30" s="492" t="s">
        <v>487</v>
      </c>
      <c r="H30" s="492"/>
      <c r="I30" s="492"/>
      <c r="J30" s="494"/>
      <c r="K30" s="66"/>
      <c r="L30" s="346" t="str">
        <f>IF(K31="","",IF(K31&gt;N31,"○","×"))</f>
        <v>×</v>
      </c>
      <c r="M30" s="346"/>
      <c r="N30" s="346"/>
      <c r="O30" s="63"/>
      <c r="P30" s="64"/>
      <c r="Q30" s="346" t="str">
        <f>IF(P31="","",IF(P31&gt;S31,"○","×"))</f>
        <v>×</v>
      </c>
      <c r="R30" s="346"/>
      <c r="S30" s="346"/>
      <c r="T30" s="67"/>
      <c r="U30" s="348"/>
      <c r="V30" s="348"/>
      <c r="W30" s="348"/>
      <c r="X30" s="348"/>
      <c r="Y30" s="349"/>
      <c r="Z30" s="360">
        <f>IF(AND(L30="",Q30="",V30=""),"",COUNTIF(K30:Y31,"○")*2+COUNTIF(K30:Y31,"×"))</f>
        <v>2</v>
      </c>
      <c r="AA30" s="361"/>
      <c r="AB30" s="361">
        <f>IF(Z30="","",RANK(Z30,Z26:AA31,))</f>
        <v>3</v>
      </c>
      <c r="AC30" s="362"/>
      <c r="AJ30" s="21" t="str">
        <f>D25&amp;AB30</f>
        <v>Ｃ3</v>
      </c>
      <c r="AK30" s="21" t="str">
        <f>B30</f>
        <v>高橋</v>
      </c>
      <c r="AL30" s="21" t="str">
        <f>B31</f>
        <v>早原</v>
      </c>
      <c r="AM30" s="19" t="str">
        <f>E30</f>
        <v>(香)</v>
      </c>
      <c r="AN30" s="19" t="str">
        <f>G30</f>
        <v>ＡＳＣ</v>
      </c>
      <c r="AO30" s="19" t="str">
        <f>IF(G31="",G30,G31)</f>
        <v>ＡＳＣ</v>
      </c>
    </row>
    <row r="31" spans="1:41" s="21" customFormat="1" ht="15" customHeight="1">
      <c r="A31" s="442"/>
      <c r="B31" s="308" t="s">
        <v>495</v>
      </c>
      <c r="C31" s="308"/>
      <c r="D31" s="308"/>
      <c r="E31" s="472"/>
      <c r="F31" s="472"/>
      <c r="G31" s="472"/>
      <c r="H31" s="472"/>
      <c r="I31" s="472"/>
      <c r="J31" s="476"/>
      <c r="K31" s="335">
        <f>IF(X27="","",X27)</f>
        <v>0</v>
      </c>
      <c r="L31" s="336"/>
      <c r="M31" s="6" t="s">
        <v>8</v>
      </c>
      <c r="N31" s="336">
        <f>IF(U27="","",U27)</f>
        <v>2</v>
      </c>
      <c r="O31" s="336"/>
      <c r="P31" s="339">
        <f>IF(X29="","",X29)</f>
        <v>0</v>
      </c>
      <c r="Q31" s="336"/>
      <c r="R31" s="6" t="s">
        <v>8</v>
      </c>
      <c r="S31" s="336">
        <f>IF(U29="","",U29)</f>
        <v>2</v>
      </c>
      <c r="T31" s="340"/>
      <c r="U31" s="351"/>
      <c r="V31" s="351"/>
      <c r="W31" s="351"/>
      <c r="X31" s="351"/>
      <c r="Y31" s="352"/>
      <c r="Z31" s="331"/>
      <c r="AA31" s="332"/>
      <c r="AB31" s="332"/>
      <c r="AC31" s="334"/>
    </row>
    <row r="32" spans="1:41" s="21" customFormat="1" ht="4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41" s="21" customFormat="1" ht="15" customHeight="1">
      <c r="A33" s="2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38">
        <v>9</v>
      </c>
      <c r="Z33" s="338"/>
      <c r="AA33" s="337" t="s">
        <v>2</v>
      </c>
      <c r="AB33" s="338"/>
      <c r="AC33" s="338"/>
    </row>
    <row r="34" spans="1:41" s="21" customFormat="1" ht="15" customHeight="1">
      <c r="A34" s="25"/>
      <c r="B34" s="29"/>
      <c r="C34" s="29"/>
      <c r="D34" s="4" t="s">
        <v>6</v>
      </c>
      <c r="E34" s="483" t="s">
        <v>25</v>
      </c>
      <c r="F34" s="392"/>
      <c r="G34" s="392"/>
      <c r="H34" s="29"/>
      <c r="I34" s="29"/>
      <c r="J34" s="26"/>
      <c r="K34" s="484" t="str">
        <f>B35</f>
        <v>岩崎</v>
      </c>
      <c r="L34" s="484"/>
      <c r="M34" s="36" t="s">
        <v>18</v>
      </c>
      <c r="N34" s="484" t="str">
        <f>B36</f>
        <v>森田</v>
      </c>
      <c r="O34" s="484"/>
      <c r="P34" s="486" t="str">
        <f>B37</f>
        <v>西田</v>
      </c>
      <c r="Q34" s="484"/>
      <c r="R34" s="36" t="s">
        <v>18</v>
      </c>
      <c r="S34" s="484" t="str">
        <f>B38</f>
        <v>森脇</v>
      </c>
      <c r="T34" s="487"/>
      <c r="U34" s="484" t="str">
        <f>B39</f>
        <v>山内</v>
      </c>
      <c r="V34" s="484"/>
      <c r="W34" s="36" t="s">
        <v>18</v>
      </c>
      <c r="X34" s="484" t="str">
        <f>B40</f>
        <v>高橋</v>
      </c>
      <c r="Y34" s="484"/>
      <c r="Z34" s="395" t="s">
        <v>17</v>
      </c>
      <c r="AA34" s="396"/>
      <c r="AB34" s="397" t="s">
        <v>13</v>
      </c>
      <c r="AC34" s="398"/>
    </row>
    <row r="35" spans="1:41" s="21" customFormat="1" ht="15" customHeight="1">
      <c r="A35" s="422">
        <v>1</v>
      </c>
      <c r="B35" s="470" t="s">
        <v>254</v>
      </c>
      <c r="C35" s="470"/>
      <c r="D35" s="470"/>
      <c r="E35" s="471" t="s">
        <v>107</v>
      </c>
      <c r="F35" s="471"/>
      <c r="G35" s="478" t="s">
        <v>340</v>
      </c>
      <c r="H35" s="478"/>
      <c r="I35" s="478"/>
      <c r="J35" s="479"/>
      <c r="K35" s="485"/>
      <c r="L35" s="485"/>
      <c r="M35" s="485"/>
      <c r="N35" s="485"/>
      <c r="O35" s="485"/>
      <c r="P35" s="48"/>
      <c r="Q35" s="388" t="str">
        <f>IF(P36="","",IF(P36&gt;S36,"○","×"))</f>
        <v>×</v>
      </c>
      <c r="R35" s="388"/>
      <c r="S35" s="388"/>
      <c r="T35" s="59"/>
      <c r="U35" s="58"/>
      <c r="V35" s="388" t="str">
        <f>IF(U36="","",IF(U36&gt;X36,"○","×"))</f>
        <v>×</v>
      </c>
      <c r="W35" s="388"/>
      <c r="X35" s="388"/>
      <c r="Y35" s="59"/>
      <c r="Z35" s="495">
        <f>IF(AND(L35="",Q35="",V35=""),"",COUNTIF(K35:Y36,"○")*2+COUNTIF(K35:Y36,"×"))</f>
        <v>2</v>
      </c>
      <c r="AA35" s="496"/>
      <c r="AB35" s="496">
        <f>IF(Z35="","",RANK(Z35,Z35:AA40,))</f>
        <v>3</v>
      </c>
      <c r="AC35" s="497"/>
      <c r="AJ35" s="21" t="str">
        <f>D34&amp;AB35</f>
        <v>Ｄ3</v>
      </c>
      <c r="AK35" s="21" t="str">
        <f>B35</f>
        <v>岩崎</v>
      </c>
      <c r="AL35" s="21" t="str">
        <f>B36</f>
        <v>森田</v>
      </c>
      <c r="AM35" s="19" t="str">
        <f>E35</f>
        <v>(愛)</v>
      </c>
      <c r="AN35" s="19" t="str">
        <f>G35</f>
        <v>みずは桜</v>
      </c>
      <c r="AO35" s="19" t="str">
        <f>IF(G36="",G35,G36)</f>
        <v>あいひめクラブ</v>
      </c>
    </row>
    <row r="36" spans="1:41" s="21" customFormat="1" ht="15" customHeight="1">
      <c r="A36" s="422"/>
      <c r="B36" s="321" t="s">
        <v>362</v>
      </c>
      <c r="C36" s="321"/>
      <c r="D36" s="321"/>
      <c r="E36" s="480"/>
      <c r="F36" s="480"/>
      <c r="G36" s="480" t="s">
        <v>363</v>
      </c>
      <c r="H36" s="480"/>
      <c r="I36" s="480"/>
      <c r="J36" s="481"/>
      <c r="K36" s="357"/>
      <c r="L36" s="357"/>
      <c r="M36" s="357"/>
      <c r="N36" s="357"/>
      <c r="O36" s="357"/>
      <c r="P36" s="365">
        <v>0</v>
      </c>
      <c r="Q36" s="364"/>
      <c r="R36" s="2" t="s">
        <v>8</v>
      </c>
      <c r="S36" s="364">
        <v>2</v>
      </c>
      <c r="T36" s="366"/>
      <c r="U36" s="364">
        <v>0</v>
      </c>
      <c r="V36" s="364"/>
      <c r="W36" s="2" t="s">
        <v>8</v>
      </c>
      <c r="X36" s="364">
        <v>2</v>
      </c>
      <c r="Y36" s="366"/>
      <c r="Z36" s="360"/>
      <c r="AA36" s="361"/>
      <c r="AB36" s="361"/>
      <c r="AC36" s="362"/>
      <c r="AM36" s="19"/>
      <c r="AN36" s="19"/>
      <c r="AO36" s="19"/>
    </row>
    <row r="37" spans="1:41" s="21" customFormat="1" ht="15" customHeight="1">
      <c r="A37" s="341">
        <v>2</v>
      </c>
      <c r="B37" s="482" t="s">
        <v>155</v>
      </c>
      <c r="C37" s="482"/>
      <c r="D37" s="482"/>
      <c r="E37" s="492" t="s">
        <v>108</v>
      </c>
      <c r="F37" s="492"/>
      <c r="G37" s="492" t="s">
        <v>496</v>
      </c>
      <c r="H37" s="492"/>
      <c r="I37" s="492"/>
      <c r="J37" s="494"/>
      <c r="K37" s="63"/>
      <c r="L37" s="346" t="str">
        <f>IF(K38="","",IF(K38&gt;N38,"○","×"))</f>
        <v>○</v>
      </c>
      <c r="M37" s="346"/>
      <c r="N37" s="346"/>
      <c r="O37" s="63"/>
      <c r="P37" s="347"/>
      <c r="Q37" s="348"/>
      <c r="R37" s="348"/>
      <c r="S37" s="348"/>
      <c r="T37" s="378"/>
      <c r="U37" s="63"/>
      <c r="V37" s="346" t="str">
        <f>IF(U38="","",IF(U38&gt;X38,"○","×"))</f>
        <v>×</v>
      </c>
      <c r="W37" s="346"/>
      <c r="X37" s="346"/>
      <c r="Y37" s="63"/>
      <c r="Z37" s="329">
        <f>IF(AND(L37="",Q37="",V37=""),"",COUNTIF(K37:Y38,"○")*2+COUNTIF(K37:Y38,"×"))</f>
        <v>3</v>
      </c>
      <c r="AA37" s="330"/>
      <c r="AB37" s="330">
        <f>IF(Z37="","",RANK(Z37,Z35:AA40,))</f>
        <v>2</v>
      </c>
      <c r="AC37" s="333"/>
      <c r="AJ37" s="21" t="str">
        <f>D34&amp;AB37</f>
        <v>Ｄ2</v>
      </c>
      <c r="AK37" s="21" t="str">
        <f>B37</f>
        <v>西田</v>
      </c>
      <c r="AL37" s="21" t="str">
        <f>B38</f>
        <v>森脇</v>
      </c>
      <c r="AM37" s="19" t="str">
        <f>E37</f>
        <v>(高)</v>
      </c>
      <c r="AN37" s="19" t="str">
        <f>G37</f>
        <v>ＦＣ江陽</v>
      </c>
      <c r="AO37" s="19" t="str">
        <f>IF(G38="",G37,G38)</f>
        <v>鵬程万里</v>
      </c>
    </row>
    <row r="38" spans="1:41" s="21" customFormat="1" ht="15" customHeight="1">
      <c r="A38" s="408"/>
      <c r="B38" s="321" t="s">
        <v>151</v>
      </c>
      <c r="C38" s="321"/>
      <c r="D38" s="321"/>
      <c r="E38" s="478"/>
      <c r="F38" s="478"/>
      <c r="G38" s="478" t="s">
        <v>382</v>
      </c>
      <c r="H38" s="478"/>
      <c r="I38" s="478"/>
      <c r="J38" s="479"/>
      <c r="K38" s="374">
        <f>IF(S36="","",S36)</f>
        <v>2</v>
      </c>
      <c r="L38" s="374"/>
      <c r="M38" s="5" t="s">
        <v>8</v>
      </c>
      <c r="N38" s="374">
        <f>IF(P36="","",P36)</f>
        <v>0</v>
      </c>
      <c r="O38" s="374"/>
      <c r="P38" s="379"/>
      <c r="Q38" s="380"/>
      <c r="R38" s="380"/>
      <c r="S38" s="380"/>
      <c r="T38" s="381"/>
      <c r="U38" s="374">
        <v>1</v>
      </c>
      <c r="V38" s="374"/>
      <c r="W38" s="5" t="s">
        <v>8</v>
      </c>
      <c r="X38" s="374">
        <v>2</v>
      </c>
      <c r="Y38" s="374"/>
      <c r="Z38" s="368"/>
      <c r="AA38" s="369"/>
      <c r="AB38" s="369"/>
      <c r="AC38" s="370"/>
      <c r="AM38" s="19"/>
      <c r="AN38" s="19"/>
      <c r="AO38" s="19"/>
    </row>
    <row r="39" spans="1:41" s="21" customFormat="1" ht="15" customHeight="1">
      <c r="A39" s="341">
        <v>3</v>
      </c>
      <c r="B39" s="482" t="s">
        <v>181</v>
      </c>
      <c r="C39" s="482"/>
      <c r="D39" s="482"/>
      <c r="E39" s="492" t="s">
        <v>105</v>
      </c>
      <c r="F39" s="492"/>
      <c r="G39" s="492" t="s">
        <v>854</v>
      </c>
      <c r="H39" s="492"/>
      <c r="I39" s="492"/>
      <c r="J39" s="494"/>
      <c r="K39" s="66"/>
      <c r="L39" s="346" t="str">
        <f>IF(K40="","",IF(K40&gt;N40,"○","×"))</f>
        <v>○</v>
      </c>
      <c r="M39" s="346"/>
      <c r="N39" s="346"/>
      <c r="O39" s="63"/>
      <c r="P39" s="64"/>
      <c r="Q39" s="346" t="str">
        <f>IF(P40="","",IF(P40&gt;S40,"○","×"))</f>
        <v>○</v>
      </c>
      <c r="R39" s="346"/>
      <c r="S39" s="346"/>
      <c r="T39" s="67"/>
      <c r="U39" s="348"/>
      <c r="V39" s="348"/>
      <c r="W39" s="348"/>
      <c r="X39" s="348"/>
      <c r="Y39" s="349"/>
      <c r="Z39" s="360">
        <f>IF(AND(L39="",Q39="",V39=""),"",COUNTIF(K39:Y40,"○")*2+COUNTIF(K39:Y40,"×"))</f>
        <v>4</v>
      </c>
      <c r="AA39" s="361"/>
      <c r="AB39" s="361">
        <f>IF(Z39="","",RANK(Z39,Z35:AA40,))</f>
        <v>1</v>
      </c>
      <c r="AC39" s="362"/>
      <c r="AJ39" s="21" t="str">
        <f>D34&amp;AB39</f>
        <v>Ｄ1</v>
      </c>
      <c r="AK39" s="21" t="str">
        <f>B39</f>
        <v>山内</v>
      </c>
      <c r="AL39" s="21" t="str">
        <f>B40</f>
        <v>高橋</v>
      </c>
      <c r="AM39" s="19" t="str">
        <f>E39</f>
        <v>(徳)</v>
      </c>
      <c r="AN39" s="19" t="str">
        <f>G39</f>
        <v>個　人</v>
      </c>
      <c r="AO39" s="19" t="str">
        <f>IF(G40="",G39,G40)</f>
        <v>イレブンステアーズ</v>
      </c>
    </row>
    <row r="40" spans="1:41" s="21" customFormat="1" ht="15" customHeight="1">
      <c r="A40" s="342"/>
      <c r="B40" s="308" t="s">
        <v>95</v>
      </c>
      <c r="C40" s="308"/>
      <c r="D40" s="308"/>
      <c r="E40" s="472"/>
      <c r="F40" s="472"/>
      <c r="G40" s="472" t="s">
        <v>491</v>
      </c>
      <c r="H40" s="472"/>
      <c r="I40" s="472"/>
      <c r="J40" s="476"/>
      <c r="K40" s="335">
        <f>IF(X36="","",X36)</f>
        <v>2</v>
      </c>
      <c r="L40" s="336"/>
      <c r="M40" s="6" t="s">
        <v>8</v>
      </c>
      <c r="N40" s="336">
        <f>IF(U36="","",U36)</f>
        <v>0</v>
      </c>
      <c r="O40" s="336"/>
      <c r="P40" s="339">
        <f>IF(X38="","",X38)</f>
        <v>2</v>
      </c>
      <c r="Q40" s="336"/>
      <c r="R40" s="6" t="s">
        <v>8</v>
      </c>
      <c r="S40" s="336">
        <f>IF(U38="","",U38)</f>
        <v>1</v>
      </c>
      <c r="T40" s="340"/>
      <c r="U40" s="351"/>
      <c r="V40" s="351"/>
      <c r="W40" s="351"/>
      <c r="X40" s="351"/>
      <c r="Y40" s="352"/>
      <c r="Z40" s="331"/>
      <c r="AA40" s="332"/>
      <c r="AB40" s="332"/>
      <c r="AC40" s="334"/>
    </row>
    <row r="41" spans="1:41" s="21" customFormat="1" ht="4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41" s="21" customFormat="1" ht="15" customHeight="1">
      <c r="A42" s="2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38">
        <v>9</v>
      </c>
      <c r="Z42" s="338"/>
      <c r="AA42" s="337" t="s">
        <v>2</v>
      </c>
      <c r="AB42" s="338"/>
      <c r="AC42" s="338"/>
    </row>
    <row r="43" spans="1:41" s="21" customFormat="1" ht="15" customHeight="1">
      <c r="A43" s="25"/>
      <c r="B43" s="29"/>
      <c r="C43" s="29"/>
      <c r="D43" s="4" t="s">
        <v>19</v>
      </c>
      <c r="E43" s="483" t="s">
        <v>25</v>
      </c>
      <c r="F43" s="392"/>
      <c r="G43" s="392"/>
      <c r="H43" s="29"/>
      <c r="I43" s="29"/>
      <c r="J43" s="26"/>
      <c r="K43" s="484" t="str">
        <f>B44</f>
        <v>金磯</v>
      </c>
      <c r="L43" s="484"/>
      <c r="M43" s="36" t="s">
        <v>18</v>
      </c>
      <c r="N43" s="484" t="str">
        <f>B45</f>
        <v>高橋</v>
      </c>
      <c r="O43" s="484"/>
      <c r="P43" s="486" t="str">
        <f>B46</f>
        <v>杉村</v>
      </c>
      <c r="Q43" s="484"/>
      <c r="R43" s="36" t="s">
        <v>18</v>
      </c>
      <c r="S43" s="484" t="str">
        <f>B47</f>
        <v>中井</v>
      </c>
      <c r="T43" s="487"/>
      <c r="U43" s="484" t="str">
        <f>B48</f>
        <v>羽多野</v>
      </c>
      <c r="V43" s="484"/>
      <c r="W43" s="36" t="s">
        <v>18</v>
      </c>
      <c r="X43" s="484" t="str">
        <f>B49</f>
        <v>稲井</v>
      </c>
      <c r="Y43" s="484"/>
      <c r="Z43" s="395" t="s">
        <v>17</v>
      </c>
      <c r="AA43" s="396"/>
      <c r="AB43" s="397" t="s">
        <v>13</v>
      </c>
      <c r="AC43" s="398"/>
    </row>
    <row r="44" spans="1:41" s="21" customFormat="1" ht="15" customHeight="1">
      <c r="A44" s="408">
        <v>1</v>
      </c>
      <c r="B44" s="470" t="s">
        <v>497</v>
      </c>
      <c r="C44" s="470"/>
      <c r="D44" s="470"/>
      <c r="E44" s="492" t="s">
        <v>105</v>
      </c>
      <c r="F44" s="492"/>
      <c r="G44" s="492" t="s">
        <v>302</v>
      </c>
      <c r="H44" s="492"/>
      <c r="I44" s="492"/>
      <c r="J44" s="494"/>
      <c r="K44" s="485"/>
      <c r="L44" s="485"/>
      <c r="M44" s="485"/>
      <c r="N44" s="485"/>
      <c r="O44" s="485"/>
      <c r="P44" s="48"/>
      <c r="Q44" s="388" t="str">
        <f>IF(P45="","",IF(P45&gt;S45,"○","×"))</f>
        <v>×</v>
      </c>
      <c r="R44" s="388"/>
      <c r="S44" s="388"/>
      <c r="T44" s="59"/>
      <c r="U44" s="58"/>
      <c r="V44" s="388" t="str">
        <f>IF(U45="","",IF(U45&gt;X45,"○","×"))</f>
        <v>○</v>
      </c>
      <c r="W44" s="388"/>
      <c r="X44" s="388"/>
      <c r="Y44" s="59"/>
      <c r="Z44" s="495">
        <f>IF(AND(L44="",Q44="",V44=""),"",COUNTIF(K44:Y45,"○")*2+COUNTIF(K44:Y45,"×"))</f>
        <v>3</v>
      </c>
      <c r="AA44" s="496"/>
      <c r="AB44" s="496">
        <f>IF(Z44="","",RANK(Z44,Z44:AA49,))</f>
        <v>2</v>
      </c>
      <c r="AC44" s="497"/>
      <c r="AJ44" s="21" t="str">
        <f>D43&amp;AB44</f>
        <v>Ｅ2</v>
      </c>
      <c r="AK44" s="21" t="str">
        <f>B44</f>
        <v>金磯</v>
      </c>
      <c r="AL44" s="21" t="str">
        <f>B45</f>
        <v>高橋</v>
      </c>
      <c r="AM44" s="19" t="str">
        <f>E44</f>
        <v>(徳)</v>
      </c>
      <c r="AN44" s="19" t="str">
        <f>G44</f>
        <v>名西クラブ</v>
      </c>
      <c r="AO44" s="19" t="str">
        <f>IF(G45="",G44,G45)</f>
        <v>個　人</v>
      </c>
    </row>
    <row r="45" spans="1:41" s="21" customFormat="1" ht="15" customHeight="1">
      <c r="A45" s="408"/>
      <c r="B45" s="321" t="s">
        <v>95</v>
      </c>
      <c r="C45" s="321"/>
      <c r="D45" s="321"/>
      <c r="E45" s="478"/>
      <c r="F45" s="478"/>
      <c r="G45" s="478" t="s">
        <v>854</v>
      </c>
      <c r="H45" s="478"/>
      <c r="I45" s="478"/>
      <c r="J45" s="479"/>
      <c r="K45" s="357"/>
      <c r="L45" s="357"/>
      <c r="M45" s="357"/>
      <c r="N45" s="357"/>
      <c r="O45" s="357"/>
      <c r="P45" s="365">
        <v>0</v>
      </c>
      <c r="Q45" s="364"/>
      <c r="R45" s="2" t="s">
        <v>8</v>
      </c>
      <c r="S45" s="364">
        <v>2</v>
      </c>
      <c r="T45" s="366"/>
      <c r="U45" s="364">
        <v>2</v>
      </c>
      <c r="V45" s="364"/>
      <c r="W45" s="2" t="s">
        <v>8</v>
      </c>
      <c r="X45" s="364">
        <v>0</v>
      </c>
      <c r="Y45" s="366"/>
      <c r="Z45" s="360"/>
      <c r="AA45" s="361"/>
      <c r="AB45" s="361"/>
      <c r="AC45" s="362"/>
      <c r="AM45" s="19"/>
      <c r="AN45" s="19"/>
      <c r="AO45" s="19"/>
    </row>
    <row r="46" spans="1:41" s="21" customFormat="1" ht="15" customHeight="1">
      <c r="A46" s="399">
        <v>2</v>
      </c>
      <c r="B46" s="482" t="s">
        <v>158</v>
      </c>
      <c r="C46" s="482"/>
      <c r="D46" s="482"/>
      <c r="E46" s="492" t="s">
        <v>106</v>
      </c>
      <c r="F46" s="492"/>
      <c r="G46" s="492" t="s">
        <v>140</v>
      </c>
      <c r="H46" s="492"/>
      <c r="I46" s="492"/>
      <c r="J46" s="494"/>
      <c r="K46" s="63"/>
      <c r="L46" s="346" t="str">
        <f>IF(K47="","",IF(K47&gt;N47,"○","×"))</f>
        <v>○</v>
      </c>
      <c r="M46" s="346"/>
      <c r="N46" s="346"/>
      <c r="O46" s="63"/>
      <c r="P46" s="347"/>
      <c r="Q46" s="348"/>
      <c r="R46" s="348"/>
      <c r="S46" s="348"/>
      <c r="T46" s="378"/>
      <c r="U46" s="63"/>
      <c r="V46" s="346" t="str">
        <f>IF(U47="","",IF(U47&gt;X47,"○","×"))</f>
        <v>○</v>
      </c>
      <c r="W46" s="346"/>
      <c r="X46" s="346"/>
      <c r="Y46" s="63"/>
      <c r="Z46" s="329">
        <f>IF(AND(L46="",Q46="",V46=""),"",COUNTIF(K46:Y47,"○")*2+COUNTIF(K46:Y47,"×"))</f>
        <v>4</v>
      </c>
      <c r="AA46" s="330"/>
      <c r="AB46" s="330">
        <f>IF(Z46="","",RANK(Z46,Z44:AA49,))</f>
        <v>1</v>
      </c>
      <c r="AC46" s="333"/>
      <c r="AJ46" s="21" t="str">
        <f>D43&amp;AB46</f>
        <v>Ｅ1</v>
      </c>
      <c r="AK46" s="21" t="str">
        <f>B46</f>
        <v>杉村</v>
      </c>
      <c r="AL46" s="21" t="str">
        <f>B47</f>
        <v>中井</v>
      </c>
      <c r="AM46" s="19" t="str">
        <f>E46</f>
        <v>(香)</v>
      </c>
      <c r="AN46" s="19" t="str">
        <f>G46</f>
        <v>卓 窓 会</v>
      </c>
      <c r="AO46" s="19" t="str">
        <f>IF(G47="",G46,G47)</f>
        <v>卓 窓 会</v>
      </c>
    </row>
    <row r="47" spans="1:41" s="21" customFormat="1" ht="15" customHeight="1">
      <c r="A47" s="384"/>
      <c r="B47" s="371" t="s">
        <v>498</v>
      </c>
      <c r="C47" s="371"/>
      <c r="D47" s="371"/>
      <c r="E47" s="480"/>
      <c r="F47" s="480"/>
      <c r="G47" s="480"/>
      <c r="H47" s="480"/>
      <c r="I47" s="480"/>
      <c r="J47" s="481"/>
      <c r="K47" s="374">
        <f>IF(S45="","",S45)</f>
        <v>2</v>
      </c>
      <c r="L47" s="374"/>
      <c r="M47" s="5" t="s">
        <v>8</v>
      </c>
      <c r="N47" s="374">
        <f>IF(P45="","",P45)</f>
        <v>0</v>
      </c>
      <c r="O47" s="374"/>
      <c r="P47" s="379"/>
      <c r="Q47" s="380"/>
      <c r="R47" s="380"/>
      <c r="S47" s="380"/>
      <c r="T47" s="381"/>
      <c r="U47" s="374">
        <v>2</v>
      </c>
      <c r="V47" s="374"/>
      <c r="W47" s="5" t="s">
        <v>8</v>
      </c>
      <c r="X47" s="374">
        <v>0</v>
      </c>
      <c r="Y47" s="374"/>
      <c r="Z47" s="368"/>
      <c r="AA47" s="369"/>
      <c r="AB47" s="369"/>
      <c r="AC47" s="370"/>
      <c r="AM47" s="19"/>
      <c r="AN47" s="19"/>
      <c r="AO47" s="19"/>
    </row>
    <row r="48" spans="1:41" s="21" customFormat="1" ht="15" customHeight="1">
      <c r="A48" s="341">
        <v>3</v>
      </c>
      <c r="B48" s="482" t="s">
        <v>499</v>
      </c>
      <c r="C48" s="482"/>
      <c r="D48" s="482"/>
      <c r="E48" s="492" t="s">
        <v>107</v>
      </c>
      <c r="F48" s="492"/>
      <c r="G48" s="492" t="s">
        <v>97</v>
      </c>
      <c r="H48" s="492"/>
      <c r="I48" s="492"/>
      <c r="J48" s="494"/>
      <c r="K48" s="66"/>
      <c r="L48" s="346" t="str">
        <f>IF(K49="","",IF(K49&gt;N49,"○","×"))</f>
        <v>×</v>
      </c>
      <c r="M48" s="346"/>
      <c r="N48" s="346"/>
      <c r="O48" s="63"/>
      <c r="P48" s="64"/>
      <c r="Q48" s="346" t="str">
        <f>IF(P49="","",IF(P49&gt;S49,"○","×"))</f>
        <v>×</v>
      </c>
      <c r="R48" s="346"/>
      <c r="S48" s="346"/>
      <c r="T48" s="67"/>
      <c r="U48" s="348"/>
      <c r="V48" s="348"/>
      <c r="W48" s="348"/>
      <c r="X48" s="348"/>
      <c r="Y48" s="349"/>
      <c r="Z48" s="360">
        <f>IF(AND(L48="",Q48="",V48=""),"",COUNTIF(K48:Y49,"○")*2+COUNTIF(K48:Y49,"×"))</f>
        <v>2</v>
      </c>
      <c r="AA48" s="361"/>
      <c r="AB48" s="361">
        <f>IF(Z48="","",RANK(Z48,Z44:AA49,))</f>
        <v>3</v>
      </c>
      <c r="AC48" s="362"/>
      <c r="AJ48" s="21" t="str">
        <f>D43&amp;AB48</f>
        <v>Ｅ3</v>
      </c>
      <c r="AK48" s="21" t="str">
        <f>B48</f>
        <v>羽多野</v>
      </c>
      <c r="AL48" s="21" t="str">
        <f>B49</f>
        <v>稲井</v>
      </c>
      <c r="AM48" s="19" t="str">
        <f>E48</f>
        <v>(愛)</v>
      </c>
      <c r="AN48" s="19" t="str">
        <f>G48</f>
        <v>さつき会</v>
      </c>
      <c r="AO48" s="19" t="str">
        <f>IF(G49="",G48,G49)</f>
        <v>アシスト</v>
      </c>
    </row>
    <row r="49" spans="1:33" s="21" customFormat="1" ht="15" customHeight="1">
      <c r="A49" s="342"/>
      <c r="B49" s="308" t="s">
        <v>137</v>
      </c>
      <c r="C49" s="308"/>
      <c r="D49" s="308"/>
      <c r="E49" s="472"/>
      <c r="F49" s="472"/>
      <c r="G49" s="472" t="s">
        <v>297</v>
      </c>
      <c r="H49" s="472"/>
      <c r="I49" s="472"/>
      <c r="J49" s="476"/>
      <c r="K49" s="335">
        <f>IF(X45="","",X45)</f>
        <v>0</v>
      </c>
      <c r="L49" s="336"/>
      <c r="M49" s="6" t="s">
        <v>8</v>
      </c>
      <c r="N49" s="336">
        <f>IF(U45="","",U45)</f>
        <v>2</v>
      </c>
      <c r="O49" s="336"/>
      <c r="P49" s="339">
        <f>IF(X47="","",X47)</f>
        <v>0</v>
      </c>
      <c r="Q49" s="336"/>
      <c r="R49" s="6" t="s">
        <v>8</v>
      </c>
      <c r="S49" s="336">
        <f>IF(U47="","",U47)</f>
        <v>2</v>
      </c>
      <c r="T49" s="340"/>
      <c r="U49" s="351"/>
      <c r="V49" s="351"/>
      <c r="W49" s="351"/>
      <c r="X49" s="351"/>
      <c r="Y49" s="352"/>
      <c r="Z49" s="331"/>
      <c r="AA49" s="332"/>
      <c r="AB49" s="332"/>
      <c r="AC49" s="334"/>
    </row>
    <row r="50" spans="1:33" s="21" customFormat="1" ht="21" customHeight="1">
      <c r="A50" s="17"/>
      <c r="B50" s="17"/>
      <c r="C50" s="17"/>
      <c r="D50" s="401" t="s">
        <v>910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17"/>
      <c r="AG50" s="17"/>
    </row>
    <row r="51" spans="1:33" s="21" customFormat="1" ht="13.5" customHeight="1">
      <c r="A51" s="17"/>
      <c r="B51" s="17"/>
      <c r="C51" s="17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7"/>
      <c r="AG51" s="17"/>
    </row>
    <row r="52" spans="1:33" s="21" customFormat="1" ht="17.25" customHeight="1">
      <c r="B52" s="2" t="s">
        <v>9</v>
      </c>
      <c r="C52" s="321" t="s">
        <v>1</v>
      </c>
      <c r="D52" s="321"/>
      <c r="E52" s="321"/>
      <c r="F52" s="321"/>
      <c r="G52" s="321"/>
      <c r="H52" s="2" t="s">
        <v>10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3" s="21" customFormat="1" ht="15" customHeight="1">
      <c r="A53" s="17"/>
      <c r="B53" s="9"/>
      <c r="C53" s="75"/>
      <c r="D53" s="42"/>
      <c r="E53" s="75"/>
      <c r="F53" s="75"/>
      <c r="G53" s="75"/>
      <c r="H53" s="75"/>
      <c r="I53" s="75"/>
      <c r="J53" s="9"/>
      <c r="K53" s="16"/>
      <c r="L53" s="16"/>
      <c r="M53" s="2"/>
      <c r="N53" s="16"/>
      <c r="O53" s="16"/>
      <c r="P53" s="16"/>
      <c r="Q53" s="16"/>
      <c r="R53" s="2"/>
      <c r="S53" s="16"/>
      <c r="T53" s="16"/>
      <c r="U53" s="17"/>
      <c r="V53" s="17"/>
      <c r="W53" s="17"/>
      <c r="X53" s="17"/>
      <c r="Y53" s="17"/>
      <c r="Z53" s="17"/>
      <c r="AA53" s="17"/>
      <c r="AB53" s="17"/>
      <c r="AC53" s="17"/>
    </row>
    <row r="54" spans="1:33" s="21" customFormat="1" ht="15" customHeight="1">
      <c r="A54" s="358" t="s">
        <v>53</v>
      </c>
      <c r="B54" s="358"/>
      <c r="C54" s="358"/>
      <c r="D54" s="358"/>
      <c r="E54" s="358"/>
      <c r="F54" s="35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21" customFormat="1" ht="15" customHeight="1">
      <c r="A55" s="359" t="s">
        <v>45</v>
      </c>
      <c r="B55" s="359"/>
      <c r="C55" s="359"/>
      <c r="D55" s="359"/>
      <c r="E55" s="359"/>
      <c r="F55" s="359"/>
      <c r="G55" s="2" t="s">
        <v>7</v>
      </c>
      <c r="H55" s="17">
        <v>2</v>
      </c>
      <c r="I55" s="17" t="s">
        <v>27</v>
      </c>
      <c r="J55" s="17">
        <v>3</v>
      </c>
      <c r="K55" s="358" t="s">
        <v>50</v>
      </c>
      <c r="L55" s="359"/>
      <c r="M55" s="17"/>
      <c r="N55" s="2" t="s">
        <v>16</v>
      </c>
      <c r="O55" s="17">
        <v>1</v>
      </c>
      <c r="P55" s="17" t="s">
        <v>27</v>
      </c>
      <c r="Q55" s="17">
        <v>3</v>
      </c>
      <c r="R55" s="358" t="s">
        <v>51</v>
      </c>
      <c r="S55" s="359"/>
      <c r="T55" s="17"/>
      <c r="U55" s="2" t="s">
        <v>28</v>
      </c>
      <c r="V55" s="17">
        <v>1</v>
      </c>
      <c r="W55" s="17" t="s">
        <v>27</v>
      </c>
      <c r="X55" s="17">
        <v>2</v>
      </c>
      <c r="Y55" s="358" t="s">
        <v>52</v>
      </c>
      <c r="Z55" s="359"/>
      <c r="AA55" s="17"/>
      <c r="AB55" s="17"/>
      <c r="AC55" s="17"/>
      <c r="AD55" s="17"/>
      <c r="AE55" s="17"/>
      <c r="AF55" s="17"/>
      <c r="AG55" s="17"/>
    </row>
    <row r="56" spans="1:33" s="21" customFormat="1" ht="15" customHeight="1">
      <c r="A56" s="359" t="s">
        <v>46</v>
      </c>
      <c r="B56" s="359"/>
      <c r="C56" s="359"/>
      <c r="D56" s="359"/>
      <c r="E56" s="359"/>
      <c r="F56" s="359"/>
      <c r="G56" s="2" t="s">
        <v>7</v>
      </c>
      <c r="H56" s="17">
        <v>1</v>
      </c>
      <c r="I56" s="17" t="s">
        <v>27</v>
      </c>
      <c r="J56" s="17">
        <v>4</v>
      </c>
      <c r="K56" s="358" t="s">
        <v>51</v>
      </c>
      <c r="L56" s="359"/>
      <c r="M56" s="17"/>
      <c r="N56" s="2" t="s">
        <v>16</v>
      </c>
      <c r="O56" s="17">
        <v>2</v>
      </c>
      <c r="P56" s="17" t="s">
        <v>27</v>
      </c>
      <c r="Q56" s="17">
        <v>3</v>
      </c>
      <c r="R56" s="358" t="s">
        <v>50</v>
      </c>
      <c r="S56" s="359"/>
      <c r="T56" s="17"/>
      <c r="U56" s="2" t="s">
        <v>28</v>
      </c>
      <c r="V56" s="17">
        <v>1</v>
      </c>
      <c r="W56" s="17" t="s">
        <v>27</v>
      </c>
      <c r="X56" s="17">
        <v>3</v>
      </c>
      <c r="Y56" s="358" t="s">
        <v>54</v>
      </c>
      <c r="Z56" s="359"/>
      <c r="AA56" s="17"/>
      <c r="AB56" s="2" t="s">
        <v>31</v>
      </c>
      <c r="AC56" s="17">
        <v>2</v>
      </c>
      <c r="AD56" s="17" t="s">
        <v>27</v>
      </c>
      <c r="AE56" s="17">
        <v>4</v>
      </c>
      <c r="AF56" s="358" t="s">
        <v>52</v>
      </c>
      <c r="AG56" s="359"/>
    </row>
    <row r="57" spans="1:33" s="21" customFormat="1" ht="15" customHeight="1">
      <c r="A57" s="17"/>
      <c r="B57" s="17"/>
      <c r="C57" s="17"/>
      <c r="D57" s="17"/>
      <c r="E57" s="17"/>
      <c r="F57" s="17"/>
      <c r="G57" s="2" t="s">
        <v>38</v>
      </c>
      <c r="H57" s="17">
        <v>1</v>
      </c>
      <c r="I57" s="17" t="s">
        <v>27</v>
      </c>
      <c r="J57" s="17">
        <v>2</v>
      </c>
      <c r="K57" s="358" t="s">
        <v>54</v>
      </c>
      <c r="L57" s="359"/>
      <c r="M57" s="17"/>
      <c r="N57" s="2" t="s">
        <v>39</v>
      </c>
      <c r="O57" s="17">
        <v>3</v>
      </c>
      <c r="P57" s="17" t="s">
        <v>27</v>
      </c>
      <c r="Q57" s="17">
        <v>4</v>
      </c>
      <c r="R57" s="358" t="s">
        <v>50</v>
      </c>
      <c r="S57" s="35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21" customFormat="1" ht="15" customHeight="1">
      <c r="A58" s="17"/>
      <c r="B58" s="17"/>
      <c r="C58" s="17"/>
      <c r="D58" s="17"/>
      <c r="E58" s="17"/>
      <c r="F58" s="17"/>
      <c r="G58" s="2"/>
      <c r="H58" s="17"/>
      <c r="I58" s="17"/>
      <c r="J58" s="17"/>
      <c r="K58" s="2"/>
      <c r="L58" s="17"/>
      <c r="M58" s="17"/>
      <c r="N58" s="2"/>
      <c r="O58" s="17"/>
      <c r="P58" s="17"/>
      <c r="Q58" s="17"/>
      <c r="R58" s="2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21" customFormat="1" ht="1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33" s="21" customFormat="1" ht="15" customHeight="1">
      <c r="A60" s="2" t="s">
        <v>9</v>
      </c>
      <c r="B60" s="321" t="s">
        <v>335</v>
      </c>
      <c r="C60" s="354"/>
      <c r="D60" s="354"/>
      <c r="E60" s="354"/>
      <c r="F60" s="354"/>
      <c r="G60" s="354"/>
      <c r="H60" s="354"/>
      <c r="I60" s="2" t="s">
        <v>10</v>
      </c>
      <c r="J60" s="16"/>
      <c r="K60" s="17"/>
      <c r="L60" s="17"/>
      <c r="M60" s="17"/>
      <c r="N60" s="17"/>
      <c r="O60" s="17"/>
      <c r="P60" s="19"/>
      <c r="Q60" s="17"/>
      <c r="R60" s="17"/>
      <c r="S60" s="17"/>
      <c r="T60" s="17"/>
      <c r="U60" s="17"/>
    </row>
    <row r="61" spans="1:33" s="21" customFormat="1" ht="15" customHeight="1"/>
    <row r="62" spans="1:33" s="21" customFormat="1" ht="15" customHeight="1" thickBot="1">
      <c r="A62" s="306" t="s">
        <v>3</v>
      </c>
      <c r="B62" s="307">
        <v>1</v>
      </c>
      <c r="C62" s="469" t="str">
        <f>IF(ISERROR(VLOOKUP(A62&amp;B62,$AJ:$AO,2,FALSE))=TRUE,"",VLOOKUP(A62&amp;B62,$AJ:$AO,2,FALSE))</f>
        <v>國松</v>
      </c>
      <c r="D62" s="470"/>
      <c r="E62" s="470"/>
      <c r="F62" s="471" t="str">
        <f>IF(ISERROR(VLOOKUP(A62&amp;B62,$AJ:$AO,4,FALSE))=TRUE,"(　)",VLOOKUP(A62&amp;B62,$AJ:$AO,4,FALSE))</f>
        <v>(高)</v>
      </c>
      <c r="G62" s="471"/>
      <c r="H62" s="471" t="str">
        <f>IF(ISERROR(VLOOKUP(A62&amp;B62,$AJ:$AO,5,FALSE))=TRUE,"",VLOOKUP(A62&amp;B62,$AJ:$AO,5,FALSE))</f>
        <v>國松企画</v>
      </c>
      <c r="I62" s="471"/>
      <c r="J62" s="471"/>
      <c r="K62" s="473"/>
      <c r="L62" s="224"/>
      <c r="M62" s="215"/>
      <c r="N62" s="90"/>
      <c r="P62" s="90"/>
      <c r="Q62" s="90"/>
      <c r="S62" s="94"/>
      <c r="T62" s="90"/>
      <c r="U62" s="90"/>
    </row>
    <row r="63" spans="1:33" s="21" customFormat="1" ht="15" customHeight="1" thickTop="1">
      <c r="A63" s="307"/>
      <c r="B63" s="307"/>
      <c r="C63" s="474" t="str">
        <f>IF(ISERROR(VLOOKUP(A62&amp;B62,$AJ:$AO,3,FALSE))=TRUE,"",VLOOKUP(A62&amp;B62,$AJ:$AO,3,FALSE))</f>
        <v>濵川</v>
      </c>
      <c r="D63" s="475"/>
      <c r="E63" s="475"/>
      <c r="F63" s="472"/>
      <c r="G63" s="472"/>
      <c r="H63" s="472" t="str">
        <f>IF(ISERROR(VLOOKUP(A62&amp;B62,$AJ:$AO,6,FALSE))=TRUE,"",VLOOKUP(A62&amp;B62,$AJ:$AO,6,FALSE))</f>
        <v>國松企画</v>
      </c>
      <c r="I63" s="472"/>
      <c r="J63" s="472"/>
      <c r="K63" s="476"/>
      <c r="L63" s="208"/>
      <c r="M63" s="257"/>
      <c r="N63" s="94"/>
      <c r="P63" s="90"/>
      <c r="Q63" s="90"/>
      <c r="S63" s="94"/>
      <c r="T63" s="94"/>
      <c r="U63" s="92"/>
      <c r="V63" s="469" t="str">
        <f>IF(ISERROR(VLOOKUP(AE63&amp;AF63,$AJ:$AO,2,FALSE))=TRUE,"",VLOOKUP(AE63&amp;AF63,$AJ:$AO,2,FALSE))</f>
        <v>福田</v>
      </c>
      <c r="W63" s="470"/>
      <c r="X63" s="470"/>
      <c r="Y63" s="471" t="str">
        <f>IF(ISERROR(VLOOKUP(AE63&amp;AF63,$AJ:$AO,4,FALSE))=TRUE,"(　)",VLOOKUP(AE63&amp;AF63,$AJ:$AO,4,FALSE))</f>
        <v>(徳)</v>
      </c>
      <c r="Z63" s="471"/>
      <c r="AA63" s="471" t="str">
        <f>IF(ISERROR(VLOOKUP(AE63&amp;AF63,$AJ:$AO,5,FALSE))=TRUE,"",VLOOKUP(AE63&amp;AF63,$AJ:$AO,5,FALSE))</f>
        <v>名西クラブ</v>
      </c>
      <c r="AB63" s="471"/>
      <c r="AC63" s="471"/>
      <c r="AD63" s="473"/>
      <c r="AE63" s="306" t="s">
        <v>5</v>
      </c>
      <c r="AF63" s="307">
        <v>1</v>
      </c>
    </row>
    <row r="64" spans="1:33" s="21" customFormat="1" ht="15" customHeight="1" thickBot="1">
      <c r="A64" s="306" t="s">
        <v>19</v>
      </c>
      <c r="B64" s="307">
        <v>1</v>
      </c>
      <c r="C64" s="469" t="str">
        <f>IF(ISERROR(VLOOKUP(A64&amp;B64,$AJ:$AO,2,FALSE))=TRUE,"",VLOOKUP(A64&amp;B64,$AJ:$AO,2,FALSE))</f>
        <v>杉村</v>
      </c>
      <c r="D64" s="470"/>
      <c r="E64" s="470"/>
      <c r="F64" s="471" t="str">
        <f>IF(ISERROR(VLOOKUP(A64&amp;B64,$AJ:$AO,4,FALSE))=TRUE,"(　)",VLOOKUP(A64&amp;B64,$AJ:$AO,4,FALSE))</f>
        <v>(香)</v>
      </c>
      <c r="G64" s="471"/>
      <c r="H64" s="471" t="str">
        <f>IF(ISERROR(VLOOKUP(A64&amp;B64,$AJ:$AO,5,FALSE))=TRUE,"",VLOOKUP(A64&amp;B64,$AJ:$AO,5,FALSE))</f>
        <v>卓 窓 会</v>
      </c>
      <c r="I64" s="471"/>
      <c r="J64" s="471"/>
      <c r="K64" s="473"/>
      <c r="L64" s="156"/>
      <c r="M64" s="234"/>
      <c r="N64" s="94"/>
      <c r="O64" s="238"/>
      <c r="P64" s="223"/>
      <c r="Q64" s="90"/>
      <c r="S64" s="214"/>
      <c r="T64" s="157"/>
      <c r="U64" s="159"/>
      <c r="V64" s="474" t="str">
        <f>IF(ISERROR(VLOOKUP(AE63&amp;AF63,$AJ:$AO,3,FALSE))=TRUE,"",VLOOKUP(AE63&amp;AF63,$AJ:$AO,3,FALSE))</f>
        <v>平田</v>
      </c>
      <c r="W64" s="475"/>
      <c r="X64" s="475"/>
      <c r="Y64" s="472"/>
      <c r="Z64" s="472"/>
      <c r="AA64" s="472" t="str">
        <f>IF(ISERROR(VLOOKUP(AE63&amp;AF63,$AJ:$AO,6,FALSE))=TRUE,"",VLOOKUP(AE63&amp;AF63,$AJ:$AO,6,FALSE))</f>
        <v>名西クラブ</v>
      </c>
      <c r="AB64" s="472"/>
      <c r="AC64" s="472"/>
      <c r="AD64" s="476"/>
      <c r="AE64" s="307"/>
      <c r="AF64" s="307"/>
    </row>
    <row r="65" spans="1:32" s="21" customFormat="1" ht="15" customHeight="1" thickTop="1" thickBot="1">
      <c r="A65" s="307"/>
      <c r="B65" s="307"/>
      <c r="C65" s="474" t="str">
        <f>IF(ISERROR(VLOOKUP(A64&amp;B64,$AJ:$AO,3,FALSE))=TRUE,"",VLOOKUP(A64&amp;B64,$AJ:$AO,3,FALSE))</f>
        <v>中井</v>
      </c>
      <c r="D65" s="475"/>
      <c r="E65" s="475"/>
      <c r="F65" s="472"/>
      <c r="G65" s="472"/>
      <c r="H65" s="472" t="str">
        <f>IF(ISERROR(VLOOKUP(A64&amp;B64,$AJ:$AO,6,FALSE))=TRUE,"",VLOOKUP(A64&amp;B64,$AJ:$AO,6,FALSE))</f>
        <v>卓 窓 会</v>
      </c>
      <c r="I65" s="472"/>
      <c r="J65" s="472"/>
      <c r="K65" s="476"/>
      <c r="L65" s="247"/>
      <c r="M65" s="214"/>
      <c r="N65" s="225"/>
      <c r="O65" s="208"/>
      <c r="P65" s="208"/>
      <c r="Q65" s="158"/>
      <c r="R65" s="158"/>
      <c r="S65" s="216"/>
      <c r="T65" s="260"/>
      <c r="U65" s="229"/>
      <c r="V65" s="469" t="str">
        <f>IF(ISERROR(VLOOKUP(AE65&amp;AF65,$AJ:$AO,2,FALSE))=TRUE,"",VLOOKUP(AE65&amp;AF65,$AJ:$AO,2,FALSE))</f>
        <v>中野</v>
      </c>
      <c r="W65" s="470"/>
      <c r="X65" s="470"/>
      <c r="Y65" s="471" t="str">
        <f>IF(ISERROR(VLOOKUP(AE65&amp;AF65,$AJ:$AO,4,FALSE))=TRUE,"(　)",VLOOKUP(AE65&amp;AF65,$AJ:$AO,4,FALSE))</f>
        <v>(香)</v>
      </c>
      <c r="Z65" s="471"/>
      <c r="AA65" s="471" t="str">
        <f>IF(ISERROR(VLOOKUP(AE65&amp;AF65,$AJ:$AO,5,FALSE))=TRUE,"",VLOOKUP(AE65&amp;AF65,$AJ:$AO,5,FALSE))</f>
        <v>丸亀ＳＣ</v>
      </c>
      <c r="AB65" s="471"/>
      <c r="AC65" s="471"/>
      <c r="AD65" s="473"/>
      <c r="AE65" s="306" t="s">
        <v>4</v>
      </c>
      <c r="AF65" s="307">
        <v>1</v>
      </c>
    </row>
    <row r="66" spans="1:32" s="21" customFormat="1" ht="15" customHeight="1" thickTop="1">
      <c r="A66" s="306" t="s">
        <v>6</v>
      </c>
      <c r="B66" s="307">
        <v>1</v>
      </c>
      <c r="C66" s="469" t="str">
        <f>IF(ISERROR(VLOOKUP(A66&amp;B66,$AJ:$AO,2,FALSE))=TRUE,"",VLOOKUP(A66&amp;B66,$AJ:$AO,2,FALSE))</f>
        <v>山内</v>
      </c>
      <c r="D66" s="470"/>
      <c r="E66" s="470"/>
      <c r="F66" s="471" t="str">
        <f>IF(ISERROR(VLOOKUP(A66&amp;B66,$AJ:$AO,4,FALSE))=TRUE,"(　)",VLOOKUP(A66&amp;B66,$AJ:$AO,4,FALSE))</f>
        <v>(徳)</v>
      </c>
      <c r="G66" s="471"/>
      <c r="H66" s="471" t="str">
        <f>IF(ISERROR(VLOOKUP(A66&amp;B66,$AJ:$AO,5,FALSE))=TRUE,"",VLOOKUP(A66&amp;B66,$AJ:$AO,5,FALSE))</f>
        <v>個　人</v>
      </c>
      <c r="I66" s="471"/>
      <c r="J66" s="471"/>
      <c r="K66" s="473"/>
      <c r="L66" s="162"/>
      <c r="M66" s="94"/>
      <c r="N66" s="94"/>
      <c r="P66" s="94"/>
      <c r="Q66" s="90"/>
      <c r="S66" s="94"/>
      <c r="T66" s="94"/>
      <c r="U66" s="90"/>
      <c r="V66" s="474" t="str">
        <f>IF(ISERROR(VLOOKUP(AE65&amp;AF65,$AJ:$AO,3,FALSE))=TRUE,"",VLOOKUP(AE65&amp;AF65,$AJ:$AO,3,FALSE))</f>
        <v>近藤</v>
      </c>
      <c r="W66" s="475"/>
      <c r="X66" s="475"/>
      <c r="Y66" s="472"/>
      <c r="Z66" s="472"/>
      <c r="AA66" s="472" t="str">
        <f>IF(ISERROR(VLOOKUP(AE65&amp;AF65,$AJ:$AO,6,FALSE))=TRUE,"",VLOOKUP(AE65&amp;AF65,$AJ:$AO,6,FALSE))</f>
        <v>丸亀ＳＣ</v>
      </c>
      <c r="AB66" s="472"/>
      <c r="AC66" s="472"/>
      <c r="AD66" s="476"/>
      <c r="AE66" s="307"/>
      <c r="AF66" s="307"/>
    </row>
    <row r="67" spans="1:32" s="21" customFormat="1" ht="15" customHeight="1">
      <c r="A67" s="307"/>
      <c r="B67" s="307"/>
      <c r="C67" s="474" t="str">
        <f>IF(ISERROR(VLOOKUP(A66&amp;B66,$AJ:$AO,3,FALSE))=TRUE,"",VLOOKUP(A66&amp;B66,$AJ:$AO,3,FALSE))</f>
        <v>高橋</v>
      </c>
      <c r="D67" s="475"/>
      <c r="E67" s="475"/>
      <c r="F67" s="472"/>
      <c r="G67" s="472"/>
      <c r="H67" s="472" t="str">
        <f>IF(ISERROR(VLOOKUP(A66&amp;B66,$AJ:$AO,6,FALSE))=TRUE,"",VLOOKUP(A66&amp;B66,$AJ:$AO,6,FALSE))</f>
        <v>イレブンステアーズ</v>
      </c>
      <c r="I67" s="472"/>
      <c r="J67" s="472"/>
      <c r="K67" s="476"/>
      <c r="L67" s="94"/>
      <c r="M67" s="94"/>
      <c r="N67" s="94"/>
      <c r="P67" s="94"/>
      <c r="Q67" s="90"/>
      <c r="S67" s="90"/>
      <c r="T67" s="94"/>
      <c r="U67" s="90"/>
    </row>
    <row r="68" spans="1:32" ht="15" customHeight="1">
      <c r="L68" s="96"/>
      <c r="M68" s="96"/>
      <c r="N68" s="96"/>
      <c r="O68" s="96"/>
      <c r="P68" s="96"/>
      <c r="Q68" s="96"/>
      <c r="R68" s="96"/>
      <c r="S68" s="96"/>
      <c r="T68" s="96"/>
      <c r="U68" s="96"/>
    </row>
    <row r="69" spans="1:32" s="21" customFormat="1" ht="15" customHeight="1">
      <c r="A69" s="2" t="s">
        <v>9</v>
      </c>
      <c r="B69" s="321" t="s">
        <v>336</v>
      </c>
      <c r="C69" s="354"/>
      <c r="D69" s="354"/>
      <c r="E69" s="354"/>
      <c r="F69" s="354"/>
      <c r="G69" s="354"/>
      <c r="H69" s="354"/>
      <c r="I69" s="2" t="s">
        <v>10</v>
      </c>
      <c r="J69" s="16"/>
      <c r="K69" s="17"/>
      <c r="L69" s="156"/>
      <c r="M69" s="156"/>
      <c r="N69" s="156"/>
      <c r="O69" s="156"/>
      <c r="P69" s="94"/>
      <c r="Q69" s="156"/>
      <c r="R69" s="156"/>
      <c r="S69" s="156"/>
      <c r="T69" s="156"/>
      <c r="U69" s="156"/>
    </row>
    <row r="70" spans="1:32" s="21" customFormat="1" ht="15" customHeight="1"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32" s="21" customFormat="1" ht="15" customHeight="1" thickBot="1">
      <c r="A71" s="306" t="s">
        <v>3</v>
      </c>
      <c r="B71" s="307">
        <v>2</v>
      </c>
      <c r="C71" s="469" t="str">
        <f>IF(ISERROR(VLOOKUP(A71&amp;B71,$AJ:$AO,2,FALSE))=TRUE,"",VLOOKUP(A71&amp;B71,$AJ:$AO,2,FALSE))</f>
        <v>笹山</v>
      </c>
      <c r="D71" s="470"/>
      <c r="E71" s="470"/>
      <c r="F71" s="471" t="str">
        <f>IF(ISERROR(VLOOKUP(A71&amp;B71,$AJ:$AO,4,FALSE))=TRUE,"(　)",VLOOKUP(A71&amp;B71,$AJ:$AO,4,FALSE))</f>
        <v>(徳)</v>
      </c>
      <c r="G71" s="471"/>
      <c r="H71" s="471" t="str">
        <f>IF(ISERROR(VLOOKUP(A71&amp;B71,$AJ:$AO,5,FALSE))=TRUE,"",VLOOKUP(A71&amp;B71,$AJ:$AO,5,FALSE))</f>
        <v>ベアーズ</v>
      </c>
      <c r="I71" s="471"/>
      <c r="J71" s="471"/>
      <c r="K71" s="473"/>
      <c r="L71" s="224"/>
      <c r="M71" s="215"/>
      <c r="N71" s="90"/>
      <c r="P71" s="90"/>
      <c r="Q71" s="90"/>
      <c r="S71" s="94"/>
      <c r="T71" s="90"/>
      <c r="U71" s="90"/>
    </row>
    <row r="72" spans="1:32" s="21" customFormat="1" ht="15" customHeight="1" thickTop="1">
      <c r="A72" s="307"/>
      <c r="B72" s="307"/>
      <c r="C72" s="474" t="str">
        <f>IF(ISERROR(VLOOKUP(A71&amp;B71,$AJ:$AO,3,FALSE))=TRUE,"",VLOOKUP(A71&amp;B71,$AJ:$AO,3,FALSE))</f>
        <v>轟</v>
      </c>
      <c r="D72" s="475"/>
      <c r="E72" s="475"/>
      <c r="F72" s="472"/>
      <c r="G72" s="472"/>
      <c r="H72" s="472" t="str">
        <f>IF(ISERROR(VLOOKUP(A71&amp;B71,$AJ:$AO,6,FALSE))=TRUE,"",VLOOKUP(A71&amp;B71,$AJ:$AO,6,FALSE))</f>
        <v>個　人</v>
      </c>
      <c r="I72" s="472"/>
      <c r="J72" s="472"/>
      <c r="K72" s="476"/>
      <c r="L72" s="208"/>
      <c r="M72" s="234"/>
      <c r="N72" s="94"/>
      <c r="P72" s="90"/>
      <c r="Q72" s="90"/>
      <c r="S72" s="94"/>
      <c r="T72" s="94"/>
      <c r="U72" s="92"/>
      <c r="V72" s="469" t="str">
        <f>IF(ISERROR(VLOOKUP(AE72&amp;AF72,$AJ:$AO,2,FALSE))=TRUE,"",VLOOKUP(AE72&amp;AF72,$AJ:$AO,2,FALSE))</f>
        <v>八十島</v>
      </c>
      <c r="W72" s="470"/>
      <c r="X72" s="470"/>
      <c r="Y72" s="471" t="str">
        <f>IF(ISERROR(VLOOKUP(AE72&amp;AF72,$AJ:$AO,4,FALSE))=TRUE,"(　)",VLOOKUP(AE72&amp;AF72,$AJ:$AO,4,FALSE))</f>
        <v>(愛)</v>
      </c>
      <c r="Z72" s="471"/>
      <c r="AA72" s="471" t="str">
        <f>IF(ISERROR(VLOOKUP(AE72&amp;AF72,$AJ:$AO,5,FALSE))=TRUE,"",VLOOKUP(AE72&amp;AF72,$AJ:$AO,5,FALSE))</f>
        <v>ViVid</v>
      </c>
      <c r="AB72" s="471"/>
      <c r="AC72" s="471"/>
      <c r="AD72" s="473"/>
      <c r="AE72" s="306" t="s">
        <v>5</v>
      </c>
      <c r="AF72" s="307">
        <v>2</v>
      </c>
    </row>
    <row r="73" spans="1:32" s="21" customFormat="1" ht="15" customHeight="1" thickBot="1">
      <c r="A73" s="306" t="s">
        <v>19</v>
      </c>
      <c r="B73" s="307">
        <v>2</v>
      </c>
      <c r="C73" s="469" t="str">
        <f>IF(ISERROR(VLOOKUP(A73&amp;B73,$AJ:$AO,2,FALSE))=TRUE,"",VLOOKUP(A73&amp;B73,$AJ:$AO,2,FALSE))</f>
        <v>金磯</v>
      </c>
      <c r="D73" s="470"/>
      <c r="E73" s="470"/>
      <c r="F73" s="471" t="str">
        <f>IF(ISERROR(VLOOKUP(A73&amp;B73,$AJ:$AO,4,FALSE))=TRUE,"(　)",VLOOKUP(A73&amp;B73,$AJ:$AO,4,FALSE))</f>
        <v>(徳)</v>
      </c>
      <c r="G73" s="471"/>
      <c r="H73" s="471" t="str">
        <f>IF(ISERROR(VLOOKUP(A73&amp;B73,$AJ:$AO,5,FALSE))=TRUE,"",VLOOKUP(A73&amp;B73,$AJ:$AO,5,FALSE))</f>
        <v>名西クラブ</v>
      </c>
      <c r="I73" s="471"/>
      <c r="J73" s="471"/>
      <c r="K73" s="473"/>
      <c r="L73" s="156"/>
      <c r="M73" s="234"/>
      <c r="N73" s="94"/>
      <c r="P73" s="213"/>
      <c r="Q73" s="219"/>
      <c r="R73" s="238"/>
      <c r="S73" s="214"/>
      <c r="T73" s="157"/>
      <c r="U73" s="159"/>
      <c r="V73" s="474" t="str">
        <f>IF(ISERROR(VLOOKUP(AE72&amp;AF72,$AJ:$AO,3,FALSE))=TRUE,"",VLOOKUP(AE72&amp;AF72,$AJ:$AO,3,FALSE))</f>
        <v>鴻池</v>
      </c>
      <c r="W73" s="475"/>
      <c r="X73" s="475"/>
      <c r="Y73" s="472"/>
      <c r="Z73" s="472"/>
      <c r="AA73" s="472" t="str">
        <f>IF(ISERROR(VLOOKUP(AE72&amp;AF72,$AJ:$AO,6,FALSE))=TRUE,"",VLOOKUP(AE72&amp;AF72,$AJ:$AO,6,FALSE))</f>
        <v>Libero</v>
      </c>
      <c r="AB73" s="472"/>
      <c r="AC73" s="472"/>
      <c r="AD73" s="476"/>
      <c r="AE73" s="307"/>
      <c r="AF73" s="307"/>
    </row>
    <row r="74" spans="1:32" s="21" customFormat="1" ht="15" customHeight="1" thickTop="1" thickBot="1">
      <c r="A74" s="307"/>
      <c r="B74" s="307"/>
      <c r="C74" s="474" t="str">
        <f>IF(ISERROR(VLOOKUP(A73&amp;B73,$AJ:$AO,3,FALSE))=TRUE,"",VLOOKUP(A73&amp;B73,$AJ:$AO,3,FALSE))</f>
        <v>高橋</v>
      </c>
      <c r="D74" s="475"/>
      <c r="E74" s="475"/>
      <c r="F74" s="472"/>
      <c r="G74" s="472"/>
      <c r="H74" s="472" t="str">
        <f>IF(ISERROR(VLOOKUP(A73&amp;B73,$AJ:$AO,6,FALSE))=TRUE,"",VLOOKUP(A73&amp;B73,$AJ:$AO,6,FALSE))</f>
        <v>個　人</v>
      </c>
      <c r="I74" s="472"/>
      <c r="J74" s="472"/>
      <c r="K74" s="476"/>
      <c r="L74" s="247"/>
      <c r="M74" s="92"/>
      <c r="N74" s="225"/>
      <c r="O74" s="158"/>
      <c r="P74" s="158"/>
      <c r="Q74" s="208"/>
      <c r="R74" s="208"/>
      <c r="S74" s="216"/>
      <c r="T74" s="260"/>
      <c r="U74" s="229"/>
      <c r="V74" s="469" t="str">
        <f>IF(ISERROR(VLOOKUP(AE74&amp;AF74,$AJ:$AO,2,FALSE))=TRUE,"",VLOOKUP(AE74&amp;AF74,$AJ:$AO,2,FALSE))</f>
        <v>脇田</v>
      </c>
      <c r="W74" s="470"/>
      <c r="X74" s="470"/>
      <c r="Y74" s="471" t="str">
        <f>IF(ISERROR(VLOOKUP(AE74&amp;AF74,$AJ:$AO,4,FALSE))=TRUE,"(　)",VLOOKUP(AE74&amp;AF74,$AJ:$AO,4,FALSE))</f>
        <v>(徳)</v>
      </c>
      <c r="Z74" s="471"/>
      <c r="AA74" s="471" t="str">
        <f>IF(ISERROR(VLOOKUP(AE74&amp;AF74,$AJ:$AO,5,FALSE))=TRUE,"",VLOOKUP(AE74&amp;AF74,$AJ:$AO,5,FALSE))</f>
        <v>チームHIURA</v>
      </c>
      <c r="AB74" s="471"/>
      <c r="AC74" s="471"/>
      <c r="AD74" s="473"/>
      <c r="AE74" s="306" t="s">
        <v>4</v>
      </c>
      <c r="AF74" s="307">
        <v>2</v>
      </c>
    </row>
    <row r="75" spans="1:32" s="21" customFormat="1" ht="15" customHeight="1" thickTop="1">
      <c r="A75" s="306" t="s">
        <v>6</v>
      </c>
      <c r="B75" s="307">
        <v>2</v>
      </c>
      <c r="C75" s="469" t="str">
        <f>IF(ISERROR(VLOOKUP(A75&amp;B75,$AJ:$AO,2,FALSE))=TRUE,"",VLOOKUP(A75&amp;B75,$AJ:$AO,2,FALSE))</f>
        <v>西田</v>
      </c>
      <c r="D75" s="470"/>
      <c r="E75" s="470"/>
      <c r="F75" s="471" t="str">
        <f>IF(ISERROR(VLOOKUP(A75&amp;B75,$AJ:$AO,4,FALSE))=TRUE,"(　)",VLOOKUP(A75&amp;B75,$AJ:$AO,4,FALSE))</f>
        <v>(高)</v>
      </c>
      <c r="G75" s="471"/>
      <c r="H75" s="471" t="str">
        <f>IF(ISERROR(VLOOKUP(A75&amp;B75,$AJ:$AO,5,FALSE))=TRUE,"",VLOOKUP(A75&amp;B75,$AJ:$AO,5,FALSE))</f>
        <v>ＦＣ江陽</v>
      </c>
      <c r="I75" s="471"/>
      <c r="J75" s="471"/>
      <c r="K75" s="473"/>
      <c r="L75" s="162"/>
      <c r="M75" s="225"/>
      <c r="N75" s="94"/>
      <c r="P75" s="94"/>
      <c r="Q75" s="90"/>
      <c r="S75" s="94"/>
      <c r="T75" s="94"/>
      <c r="U75" s="90"/>
      <c r="V75" s="474" t="str">
        <f>IF(ISERROR(VLOOKUP(AE74&amp;AF74,$AJ:$AO,3,FALSE))=TRUE,"",VLOOKUP(AE74&amp;AF74,$AJ:$AO,3,FALSE))</f>
        <v>香美</v>
      </c>
      <c r="W75" s="475"/>
      <c r="X75" s="475"/>
      <c r="Y75" s="472"/>
      <c r="Z75" s="472"/>
      <c r="AA75" s="472" t="str">
        <f>IF(ISERROR(VLOOKUP(AE74&amp;AF74,$AJ:$AO,6,FALSE))=TRUE,"",VLOOKUP(AE74&amp;AF74,$AJ:$AO,6,FALSE))</f>
        <v>チームHIURA</v>
      </c>
      <c r="AB75" s="472"/>
      <c r="AC75" s="472"/>
      <c r="AD75" s="476"/>
      <c r="AE75" s="307"/>
      <c r="AF75" s="307"/>
    </row>
    <row r="76" spans="1:32" s="21" customFormat="1" ht="15" customHeight="1">
      <c r="A76" s="307"/>
      <c r="B76" s="307"/>
      <c r="C76" s="474" t="str">
        <f>IF(ISERROR(VLOOKUP(A75&amp;B75,$AJ:$AO,3,FALSE))=TRUE,"",VLOOKUP(A75&amp;B75,$AJ:$AO,3,FALSE))</f>
        <v>森脇</v>
      </c>
      <c r="D76" s="475"/>
      <c r="E76" s="475"/>
      <c r="F76" s="472"/>
      <c r="G76" s="472"/>
      <c r="H76" s="472" t="str">
        <f>IF(ISERROR(VLOOKUP(A75&amp;B75,$AJ:$AO,6,FALSE))=TRUE,"",VLOOKUP(A75&amp;B75,$AJ:$AO,6,FALSE))</f>
        <v>鵬程万里</v>
      </c>
      <c r="I76" s="472"/>
      <c r="J76" s="472"/>
      <c r="K76" s="476"/>
      <c r="L76" s="94"/>
      <c r="M76" s="94"/>
      <c r="N76" s="94"/>
      <c r="P76" s="94"/>
      <c r="Q76" s="90"/>
      <c r="S76" s="90"/>
      <c r="T76" s="94"/>
      <c r="U76" s="90"/>
    </row>
    <row r="77" spans="1:32" ht="15" customHeight="1">
      <c r="L77" s="96"/>
      <c r="M77" s="96"/>
      <c r="N77" s="96"/>
      <c r="O77" s="96"/>
      <c r="P77" s="96"/>
      <c r="Q77" s="96"/>
      <c r="R77" s="96"/>
      <c r="S77" s="96"/>
      <c r="T77" s="96"/>
      <c r="U77" s="96"/>
    </row>
    <row r="78" spans="1:32" s="21" customFormat="1" ht="15" customHeight="1">
      <c r="A78" s="2" t="s">
        <v>9</v>
      </c>
      <c r="B78" s="321" t="s">
        <v>75</v>
      </c>
      <c r="C78" s="354"/>
      <c r="D78" s="354"/>
      <c r="E78" s="354"/>
      <c r="F78" s="354"/>
      <c r="G78" s="354"/>
      <c r="H78" s="354"/>
      <c r="I78" s="2" t="s">
        <v>10</v>
      </c>
      <c r="J78" s="16"/>
      <c r="K78" s="17"/>
      <c r="L78" s="156"/>
      <c r="M78" s="156"/>
      <c r="N78" s="156"/>
      <c r="O78" s="156"/>
      <c r="P78" s="94"/>
      <c r="Q78" s="156"/>
      <c r="R78" s="156"/>
      <c r="S78" s="156"/>
      <c r="T78" s="156"/>
      <c r="U78" s="156"/>
    </row>
    <row r="79" spans="1:32" s="21" customFormat="1" ht="15" customHeight="1"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32" s="21" customFormat="1" ht="15" customHeight="1">
      <c r="A80" s="306" t="s">
        <v>3</v>
      </c>
      <c r="B80" s="307">
        <v>3</v>
      </c>
      <c r="C80" s="469" t="str">
        <f>IF(ISERROR(VLOOKUP(A80&amp;B80,$AJ:$AO,2,FALSE))=TRUE,"",VLOOKUP(A80&amp;B80,$AJ:$AO,2,FALSE))</f>
        <v>宮本</v>
      </c>
      <c r="D80" s="470"/>
      <c r="E80" s="470"/>
      <c r="F80" s="471" t="str">
        <f>IF(ISERROR(VLOOKUP(A80&amp;B80,$AJ:$AO,4,FALSE))=TRUE,"(　)",VLOOKUP(A80&amp;B80,$AJ:$AO,4,FALSE))</f>
        <v>(徳)</v>
      </c>
      <c r="G80" s="471"/>
      <c r="H80" s="471" t="str">
        <f>IF(ISERROR(VLOOKUP(A80&amp;B80,$AJ:$AO,5,FALSE))=TRUE,"",VLOOKUP(A80&amp;B80,$AJ:$AO,5,FALSE))</f>
        <v>渭水クラブ</v>
      </c>
      <c r="I80" s="471"/>
      <c r="J80" s="471"/>
      <c r="K80" s="473"/>
      <c r="L80" s="97"/>
      <c r="M80" s="97"/>
      <c r="N80" s="90"/>
      <c r="P80" s="90"/>
      <c r="Q80" s="90"/>
      <c r="S80" s="94"/>
      <c r="T80" s="94"/>
      <c r="U80" s="97"/>
      <c r="V80" s="469" t="str">
        <f>IF(ISERROR(VLOOKUP(AE80&amp;AF80,$AJ:$AO,2,FALSE))=TRUE,"",VLOOKUP(AE80&amp;AF80,$AJ:$AO,2,FALSE))</f>
        <v>高橋</v>
      </c>
      <c r="W80" s="470"/>
      <c r="X80" s="470"/>
      <c r="Y80" s="471" t="str">
        <f>IF(ISERROR(VLOOKUP(AE80&amp;AF80,$AJ:$AO,4,FALSE))=TRUE,"(　)",VLOOKUP(AE80&amp;AF80,$AJ:$AO,4,FALSE))</f>
        <v>(香)</v>
      </c>
      <c r="Z80" s="471"/>
      <c r="AA80" s="471" t="str">
        <f>IF(ISERROR(VLOOKUP(AE80&amp;AF80,$AJ:$AO,5,FALSE))=TRUE,"",VLOOKUP(AE80&amp;AF80,$AJ:$AO,5,FALSE))</f>
        <v>ＡＳＣ</v>
      </c>
      <c r="AB80" s="471"/>
      <c r="AC80" s="471"/>
      <c r="AD80" s="473"/>
      <c r="AE80" s="306" t="s">
        <v>5</v>
      </c>
      <c r="AF80" s="307">
        <v>3</v>
      </c>
    </row>
    <row r="81" spans="1:32" s="21" customFormat="1" ht="15" customHeight="1" thickBot="1">
      <c r="A81" s="307"/>
      <c r="B81" s="307"/>
      <c r="C81" s="474" t="str">
        <f>IF(ISERROR(VLOOKUP(A80&amp;B80,$AJ:$AO,3,FALSE))=TRUE,"",VLOOKUP(A80&amp;B80,$AJ:$AO,3,FALSE))</f>
        <v>梶</v>
      </c>
      <c r="D81" s="475"/>
      <c r="E81" s="475"/>
      <c r="F81" s="472"/>
      <c r="G81" s="472"/>
      <c r="H81" s="472" t="str">
        <f>IF(ISERROR(VLOOKUP(A80&amp;B80,$AJ:$AO,6,FALSE))=TRUE,"",VLOOKUP(A80&amp;B80,$AJ:$AO,6,FALSE))</f>
        <v>国府クラブ</v>
      </c>
      <c r="I81" s="472"/>
      <c r="J81" s="472"/>
      <c r="K81" s="476"/>
      <c r="L81" s="158"/>
      <c r="M81" s="159"/>
      <c r="N81" s="99"/>
      <c r="P81" s="94"/>
      <c r="Q81" s="94"/>
      <c r="S81" s="94"/>
      <c r="T81" s="214"/>
      <c r="U81" s="157"/>
      <c r="V81" s="474" t="str">
        <f>IF(ISERROR(VLOOKUP(AE80&amp;AF80,$AJ:$AO,3,FALSE))=TRUE,"",VLOOKUP(AE80&amp;AF80,$AJ:$AO,3,FALSE))</f>
        <v>早原</v>
      </c>
      <c r="W81" s="475"/>
      <c r="X81" s="475"/>
      <c r="Y81" s="472"/>
      <c r="Z81" s="472"/>
      <c r="AA81" s="472" t="str">
        <f>IF(ISERROR(VLOOKUP(AE80&amp;AF80,$AJ:$AO,6,FALSE))=TRUE,"",VLOOKUP(AE80&amp;AF80,$AJ:$AO,6,FALSE))</f>
        <v>ＡＳＣ</v>
      </c>
      <c r="AB81" s="472"/>
      <c r="AC81" s="472"/>
      <c r="AD81" s="476"/>
      <c r="AE81" s="307"/>
      <c r="AF81" s="307"/>
    </row>
    <row r="82" spans="1:32" s="21" customFormat="1" ht="15" customHeight="1" thickTop="1" thickBot="1">
      <c r="A82" s="306" t="s">
        <v>19</v>
      </c>
      <c r="B82" s="307">
        <v>3</v>
      </c>
      <c r="C82" s="469" t="str">
        <f>IF(ISERROR(VLOOKUP(A82&amp;B82,$AJ:$AO,2,FALSE))=TRUE,"",VLOOKUP(A82&amp;B82,$AJ:$AO,2,FALSE))</f>
        <v>羽多野</v>
      </c>
      <c r="D82" s="470"/>
      <c r="E82" s="470"/>
      <c r="F82" s="471" t="str">
        <f>IF(ISERROR(VLOOKUP(A82&amp;B82,$AJ:$AO,4,FALSE))=TRUE,"(　)",VLOOKUP(A82&amp;B82,$AJ:$AO,4,FALSE))</f>
        <v>(愛)</v>
      </c>
      <c r="G82" s="471"/>
      <c r="H82" s="471" t="str">
        <f>IF(ISERROR(VLOOKUP(A82&amp;B82,$AJ:$AO,5,FALSE))=TRUE,"",VLOOKUP(A82&amp;B82,$AJ:$AO,5,FALSE))</f>
        <v>さつき会</v>
      </c>
      <c r="I82" s="471"/>
      <c r="J82" s="471"/>
      <c r="K82" s="473"/>
      <c r="L82" s="156"/>
      <c r="M82" s="175"/>
      <c r="N82" s="99"/>
      <c r="O82" s="238"/>
      <c r="P82" s="232"/>
      <c r="Q82" s="97"/>
      <c r="S82" s="223"/>
      <c r="T82" s="264"/>
      <c r="U82" s="208"/>
      <c r="V82" s="469" t="str">
        <f>IF(ISERROR(VLOOKUP(AE82&amp;AF82,$AJ:$AO,2,FALSE))=TRUE,"",VLOOKUP(AE82&amp;AF82,$AJ:$AO,2,FALSE))</f>
        <v>守谷</v>
      </c>
      <c r="W82" s="470"/>
      <c r="X82" s="470"/>
      <c r="Y82" s="471" t="str">
        <f>IF(ISERROR(VLOOKUP(AE82&amp;AF82,$AJ:$AO,4,FALSE))=TRUE,"(　)",VLOOKUP(AE82&amp;AF82,$AJ:$AO,4,FALSE))</f>
        <v>(愛)</v>
      </c>
      <c r="Z82" s="471"/>
      <c r="AA82" s="471" t="str">
        <f>IF(ISERROR(VLOOKUP(AE82&amp;AF82,$AJ:$AO,5,FALSE))=TRUE,"",VLOOKUP(AE82&amp;AF82,$AJ:$AO,5,FALSE))</f>
        <v>さつき会</v>
      </c>
      <c r="AB82" s="471"/>
      <c r="AC82" s="471"/>
      <c r="AD82" s="473"/>
      <c r="AE82" s="306" t="s">
        <v>3</v>
      </c>
      <c r="AF82" s="307">
        <v>4</v>
      </c>
    </row>
    <row r="83" spans="1:32" s="21" customFormat="1" ht="15" customHeight="1" thickTop="1" thickBot="1">
      <c r="A83" s="307"/>
      <c r="B83" s="307"/>
      <c r="C83" s="474" t="str">
        <f>IF(ISERROR(VLOOKUP(A82&amp;B82,$AJ:$AO,3,FALSE))=TRUE,"",VLOOKUP(A82&amp;B82,$AJ:$AO,3,FALSE))</f>
        <v>稲井</v>
      </c>
      <c r="D83" s="475"/>
      <c r="E83" s="475"/>
      <c r="F83" s="472"/>
      <c r="G83" s="472"/>
      <c r="H83" s="472" t="str">
        <f>IF(ISERROR(VLOOKUP(A82&amp;B82,$AJ:$AO,6,FALSE))=TRUE,"",VLOOKUP(A82&amp;B82,$AJ:$AO,6,FALSE))</f>
        <v>アシスト</v>
      </c>
      <c r="I83" s="472"/>
      <c r="J83" s="472"/>
      <c r="K83" s="476"/>
      <c r="L83" s="159"/>
      <c r="M83" s="99"/>
      <c r="N83" s="246"/>
      <c r="O83" s="208"/>
      <c r="P83" s="208"/>
      <c r="Q83" s="158"/>
      <c r="R83" s="158"/>
      <c r="S83" s="222"/>
      <c r="T83" s="174"/>
      <c r="U83" s="242"/>
      <c r="V83" s="474" t="str">
        <f>IF(ISERROR(VLOOKUP(AE82&amp;AF82,$AJ:$AO,3,FALSE))=TRUE,"",VLOOKUP(AE82&amp;AF82,$AJ:$AO,3,FALSE))</f>
        <v>阿部</v>
      </c>
      <c r="W83" s="475"/>
      <c r="X83" s="475"/>
      <c r="Y83" s="472"/>
      <c r="Z83" s="472"/>
      <c r="AA83" s="472" t="str">
        <f>IF(ISERROR(VLOOKUP(AE82&amp;AF82,$AJ:$AO,6,FALSE))=TRUE,"",VLOOKUP(AE82&amp;AF82,$AJ:$AO,6,FALSE))</f>
        <v>さつき会</v>
      </c>
      <c r="AB83" s="472"/>
      <c r="AC83" s="472"/>
      <c r="AD83" s="476"/>
      <c r="AE83" s="307"/>
      <c r="AF83" s="307"/>
    </row>
    <row r="84" spans="1:32" s="21" customFormat="1" ht="15" customHeight="1" thickTop="1" thickBot="1">
      <c r="A84" s="306" t="s">
        <v>6</v>
      </c>
      <c r="B84" s="307">
        <v>3</v>
      </c>
      <c r="C84" s="469" t="str">
        <f>IF(ISERROR(VLOOKUP(A84&amp;B84,$AJ:$AO,2,FALSE))=TRUE,"",VLOOKUP(A84&amp;B84,$AJ:$AO,2,FALSE))</f>
        <v>岩崎</v>
      </c>
      <c r="D84" s="470"/>
      <c r="E84" s="470"/>
      <c r="F84" s="471" t="str">
        <f>IF(ISERROR(VLOOKUP(A84&amp;B84,$AJ:$AO,4,FALSE))=TRUE,"(　)",VLOOKUP(A84&amp;B84,$AJ:$AO,4,FALSE))</f>
        <v>(愛)</v>
      </c>
      <c r="G84" s="471"/>
      <c r="H84" s="471" t="str">
        <f>IF(ISERROR(VLOOKUP(A84&amp;B84,$AJ:$AO,5,FALSE))=TRUE,"",VLOOKUP(A84&amp;B84,$AJ:$AO,5,FALSE))</f>
        <v>みずは桜</v>
      </c>
      <c r="I84" s="471"/>
      <c r="J84" s="471"/>
      <c r="K84" s="473"/>
      <c r="L84" s="245"/>
      <c r="M84" s="226"/>
      <c r="N84" s="94"/>
      <c r="P84" s="94"/>
      <c r="Q84" s="94"/>
      <c r="S84" s="92"/>
      <c r="T84" s="160"/>
      <c r="U84" s="161"/>
      <c r="V84" s="469" t="str">
        <f>IF(ISERROR(VLOOKUP(AE84&amp;AF84,$AJ:$AO,2,FALSE))=TRUE,"",VLOOKUP(AE84&amp;AF84,$AJ:$AO,2,FALSE))</f>
        <v>田中</v>
      </c>
      <c r="W84" s="470"/>
      <c r="X84" s="470"/>
      <c r="Y84" s="471" t="str">
        <f>IF(ISERROR(VLOOKUP(AE84&amp;AF84,$AJ:$AO,4,FALSE))=TRUE,"(　)",VLOOKUP(AE84&amp;AF84,$AJ:$AO,4,FALSE))</f>
        <v>(高)</v>
      </c>
      <c r="Z84" s="471"/>
      <c r="AA84" s="471" t="str">
        <f>IF(ISERROR(VLOOKUP(AE84&amp;AF84,$AJ:$AO,5,FALSE))=TRUE,"",VLOOKUP(AE84&amp;AF84,$AJ:$AO,5,FALSE))</f>
        <v>のじぎく</v>
      </c>
      <c r="AB84" s="471"/>
      <c r="AC84" s="471"/>
      <c r="AD84" s="473"/>
      <c r="AE84" s="306" t="s">
        <v>4</v>
      </c>
      <c r="AF84" s="307">
        <v>3</v>
      </c>
    </row>
    <row r="85" spans="1:32" s="21" customFormat="1" ht="15" customHeight="1" thickTop="1">
      <c r="A85" s="307"/>
      <c r="B85" s="307"/>
      <c r="C85" s="474" t="str">
        <f>IF(ISERROR(VLOOKUP(A84&amp;B84,$AJ:$AO,3,FALSE))=TRUE,"",VLOOKUP(A84&amp;B84,$AJ:$AO,3,FALSE))</f>
        <v>森田</v>
      </c>
      <c r="D85" s="475"/>
      <c r="E85" s="475"/>
      <c r="F85" s="472"/>
      <c r="G85" s="472"/>
      <c r="H85" s="472" t="str">
        <f>IF(ISERROR(VLOOKUP(A84&amp;B84,$AJ:$AO,6,FALSE))=TRUE,"",VLOOKUP(A84&amp;B84,$AJ:$AO,6,FALSE))</f>
        <v>あいひめクラブ</v>
      </c>
      <c r="I85" s="472"/>
      <c r="J85" s="472"/>
      <c r="K85" s="476"/>
      <c r="L85" s="19"/>
      <c r="M85" s="19"/>
      <c r="N85" s="19"/>
      <c r="P85" s="19"/>
      <c r="V85" s="474" t="str">
        <f>IF(ISERROR(VLOOKUP(AE84&amp;AF84,$AJ:$AO,3,FALSE))=TRUE,"",VLOOKUP(AE84&amp;AF84,$AJ:$AO,3,FALSE))</f>
        <v>吉岡</v>
      </c>
      <c r="W85" s="475"/>
      <c r="X85" s="475"/>
      <c r="Y85" s="472"/>
      <c r="Z85" s="472"/>
      <c r="AA85" s="472" t="str">
        <f>IF(ISERROR(VLOOKUP(AE84&amp;AF84,$AJ:$AO,6,FALSE))=TRUE,"",VLOOKUP(AE84&amp;AF84,$AJ:$AO,6,FALSE))</f>
        <v>ピンポン館</v>
      </c>
      <c r="AB85" s="472"/>
      <c r="AC85" s="472"/>
      <c r="AD85" s="476"/>
      <c r="AE85" s="307"/>
      <c r="AF85" s="307"/>
    </row>
  </sheetData>
  <mergeCells count="434">
    <mergeCell ref="B44:D44"/>
    <mergeCell ref="B30:D30"/>
    <mergeCell ref="G37:J37"/>
    <mergeCell ref="B27:D27"/>
    <mergeCell ref="E28:F29"/>
    <mergeCell ref="G38:J38"/>
    <mergeCell ref="B39:D39"/>
    <mergeCell ref="E39:F40"/>
    <mergeCell ref="K25:L25"/>
    <mergeCell ref="N25:O25"/>
    <mergeCell ref="L28:N28"/>
    <mergeCell ref="N34:O34"/>
    <mergeCell ref="G17:J18"/>
    <mergeCell ref="G19:J20"/>
    <mergeCell ref="K16:L16"/>
    <mergeCell ref="L39:N39"/>
    <mergeCell ref="G48:J48"/>
    <mergeCell ref="K31:L31"/>
    <mergeCell ref="N31:O31"/>
    <mergeCell ref="E43:G43"/>
    <mergeCell ref="K43:L43"/>
    <mergeCell ref="N43:O43"/>
    <mergeCell ref="G46:J47"/>
    <mergeCell ref="L46:N46"/>
    <mergeCell ref="G39:J39"/>
    <mergeCell ref="G40:J40"/>
    <mergeCell ref="G45:J45"/>
    <mergeCell ref="E35:F36"/>
    <mergeCell ref="AA24:AC24"/>
    <mergeCell ref="U21:Y22"/>
    <mergeCell ref="K26:O27"/>
    <mergeCell ref="Q26:S26"/>
    <mergeCell ref="V26:X26"/>
    <mergeCell ref="AB25:AC25"/>
    <mergeCell ref="E25:G25"/>
    <mergeCell ref="Q12:S12"/>
    <mergeCell ref="K9:L9"/>
    <mergeCell ref="N9:O9"/>
    <mergeCell ref="G22:J22"/>
    <mergeCell ref="P16:Q16"/>
    <mergeCell ref="L10:N10"/>
    <mergeCell ref="L19:N19"/>
    <mergeCell ref="Q17:S17"/>
    <mergeCell ref="N11:O11"/>
    <mergeCell ref="G12:J12"/>
    <mergeCell ref="E8:F9"/>
    <mergeCell ref="E19:F20"/>
    <mergeCell ref="E26:F27"/>
    <mergeCell ref="E21:F22"/>
    <mergeCell ref="AB21:AC22"/>
    <mergeCell ref="X18:Y18"/>
    <mergeCell ref="E12:F13"/>
    <mergeCell ref="P19:T20"/>
    <mergeCell ref="P28:T29"/>
    <mergeCell ref="Q30:S30"/>
    <mergeCell ref="S40:T40"/>
    <mergeCell ref="S22:T22"/>
    <mergeCell ref="P27:Q27"/>
    <mergeCell ref="S27:T27"/>
    <mergeCell ref="P34:Q34"/>
    <mergeCell ref="P43:Q43"/>
    <mergeCell ref="S43:T43"/>
    <mergeCell ref="Z21:AA22"/>
    <mergeCell ref="A12:A13"/>
    <mergeCell ref="A10:A11"/>
    <mergeCell ref="V12:X12"/>
    <mergeCell ref="K11:L11"/>
    <mergeCell ref="U10:Y11"/>
    <mergeCell ref="A6:A7"/>
    <mergeCell ref="G11:J11"/>
    <mergeCell ref="AE8:AF9"/>
    <mergeCell ref="AC9:AD9"/>
    <mergeCell ref="K6:O7"/>
    <mergeCell ref="AA6:AC6"/>
    <mergeCell ref="U7:V7"/>
    <mergeCell ref="Z7:AA7"/>
    <mergeCell ref="AC7:AD7"/>
    <mergeCell ref="S7:T7"/>
    <mergeCell ref="A8:A9"/>
    <mergeCell ref="B6:D6"/>
    <mergeCell ref="G6:J7"/>
    <mergeCell ref="B7:D7"/>
    <mergeCell ref="B8:D8"/>
    <mergeCell ref="B9:D9"/>
    <mergeCell ref="E6:F7"/>
    <mergeCell ref="A17:A18"/>
    <mergeCell ref="P18:Q18"/>
    <mergeCell ref="N4:AB4"/>
    <mergeCell ref="AA15:AC15"/>
    <mergeCell ref="C3:G3"/>
    <mergeCell ref="Z9:AA9"/>
    <mergeCell ref="Z5:AA5"/>
    <mergeCell ref="AC5:AD5"/>
    <mergeCell ref="V6:X6"/>
    <mergeCell ref="X5:Y5"/>
    <mergeCell ref="U5:V5"/>
    <mergeCell ref="N5:O5"/>
    <mergeCell ref="E5:G5"/>
    <mergeCell ref="K5:L5"/>
    <mergeCell ref="V17:X17"/>
    <mergeCell ref="AB16:AC16"/>
    <mergeCell ref="Q10:S10"/>
    <mergeCell ref="Z11:AA11"/>
    <mergeCell ref="Z12:AD13"/>
    <mergeCell ref="P8:T9"/>
    <mergeCell ref="X9:Y9"/>
    <mergeCell ref="G13:J13"/>
    <mergeCell ref="X16:Y16"/>
    <mergeCell ref="U16:V16"/>
    <mergeCell ref="Z16:AA16"/>
    <mergeCell ref="G8:J9"/>
    <mergeCell ref="D1:AE1"/>
    <mergeCell ref="AE6:AF7"/>
    <mergeCell ref="AE5:AF5"/>
    <mergeCell ref="Q6:S6"/>
    <mergeCell ref="P7:Q7"/>
    <mergeCell ref="AD4:AE4"/>
    <mergeCell ref="AF4:AH4"/>
    <mergeCell ref="AE12:AF13"/>
    <mergeCell ref="AG5:AH5"/>
    <mergeCell ref="AG6:AH7"/>
    <mergeCell ref="AG10:AH11"/>
    <mergeCell ref="N13:O13"/>
    <mergeCell ref="X13:Y13"/>
    <mergeCell ref="AG8:AH9"/>
    <mergeCell ref="S11:T11"/>
    <mergeCell ref="AE10:AF11"/>
    <mergeCell ref="AA10:AC10"/>
    <mergeCell ref="U9:V9"/>
    <mergeCell ref="AC11:AD11"/>
    <mergeCell ref="AA8:AC8"/>
    <mergeCell ref="AG12:AH13"/>
    <mergeCell ref="U13:V13"/>
    <mergeCell ref="Y15:Z15"/>
    <mergeCell ref="N16:O16"/>
    <mergeCell ref="P5:Q5"/>
    <mergeCell ref="K13:L13"/>
    <mergeCell ref="X7:Y7"/>
    <mergeCell ref="S5:T5"/>
    <mergeCell ref="L8:N8"/>
    <mergeCell ref="V8:X8"/>
    <mergeCell ref="P13:Q13"/>
    <mergeCell ref="S13:T13"/>
    <mergeCell ref="P11:Q11"/>
    <mergeCell ref="L12:N12"/>
    <mergeCell ref="S16:T16"/>
    <mergeCell ref="B17:D17"/>
    <mergeCell ref="B18:D18"/>
    <mergeCell ref="B10:D10"/>
    <mergeCell ref="E10:F11"/>
    <mergeCell ref="B11:D11"/>
    <mergeCell ref="A21:A22"/>
    <mergeCell ref="L21:N21"/>
    <mergeCell ref="A19:A20"/>
    <mergeCell ref="B21:D21"/>
    <mergeCell ref="K22:L22"/>
    <mergeCell ref="N22:O22"/>
    <mergeCell ref="K20:L20"/>
    <mergeCell ref="N20:O20"/>
    <mergeCell ref="B19:D19"/>
    <mergeCell ref="B20:D20"/>
    <mergeCell ref="B22:D22"/>
    <mergeCell ref="G10:J10"/>
    <mergeCell ref="B12:D12"/>
    <mergeCell ref="B13:D13"/>
    <mergeCell ref="E16:G16"/>
    <mergeCell ref="AB34:AC34"/>
    <mergeCell ref="X27:Y27"/>
    <mergeCell ref="Z26:AA27"/>
    <mergeCell ref="AB30:AC31"/>
    <mergeCell ref="Z28:AA29"/>
    <mergeCell ref="A28:A29"/>
    <mergeCell ref="U29:V29"/>
    <mergeCell ref="X29:Y29"/>
    <mergeCell ref="B29:D29"/>
    <mergeCell ref="Y33:Z33"/>
    <mergeCell ref="Z30:AA31"/>
    <mergeCell ref="P31:Q31"/>
    <mergeCell ref="S31:T31"/>
    <mergeCell ref="Z34:AA34"/>
    <mergeCell ref="G28:J28"/>
    <mergeCell ref="G29:J29"/>
    <mergeCell ref="G26:J27"/>
    <mergeCell ref="AA33:AC33"/>
    <mergeCell ref="E34:G34"/>
    <mergeCell ref="K34:L34"/>
    <mergeCell ref="G30:J31"/>
    <mergeCell ref="E30:F31"/>
    <mergeCell ref="B31:D31"/>
    <mergeCell ref="B26:D26"/>
    <mergeCell ref="A30:A31"/>
    <mergeCell ref="L30:N30"/>
    <mergeCell ref="B28:D28"/>
    <mergeCell ref="V28:X28"/>
    <mergeCell ref="U30:Y31"/>
    <mergeCell ref="A26:A27"/>
    <mergeCell ref="U27:V27"/>
    <mergeCell ref="L37:N37"/>
    <mergeCell ref="P37:T38"/>
    <mergeCell ref="S34:T34"/>
    <mergeCell ref="U34:V34"/>
    <mergeCell ref="X34:Y34"/>
    <mergeCell ref="Q35:S35"/>
    <mergeCell ref="V35:X35"/>
    <mergeCell ref="V37:X37"/>
    <mergeCell ref="N38:O38"/>
    <mergeCell ref="X38:Y38"/>
    <mergeCell ref="K38:L38"/>
    <mergeCell ref="U38:V38"/>
    <mergeCell ref="AB19:AC20"/>
    <mergeCell ref="Q21:S21"/>
    <mergeCell ref="P40:Q40"/>
    <mergeCell ref="AB26:AC27"/>
    <mergeCell ref="V19:X19"/>
    <mergeCell ref="P22:Q22"/>
    <mergeCell ref="U18:V18"/>
    <mergeCell ref="E17:F18"/>
    <mergeCell ref="K17:O18"/>
    <mergeCell ref="Z17:AA18"/>
    <mergeCell ref="AB17:AC18"/>
    <mergeCell ref="S18:T18"/>
    <mergeCell ref="P25:Q25"/>
    <mergeCell ref="S25:T25"/>
    <mergeCell ref="U25:V25"/>
    <mergeCell ref="Z19:AA20"/>
    <mergeCell ref="Y24:Z24"/>
    <mergeCell ref="U20:V20"/>
    <mergeCell ref="X20:Y20"/>
    <mergeCell ref="AB28:AC29"/>
    <mergeCell ref="K29:L29"/>
    <mergeCell ref="N29:O29"/>
    <mergeCell ref="X25:Y25"/>
    <mergeCell ref="Z25:AA25"/>
    <mergeCell ref="Z37:AA38"/>
    <mergeCell ref="P36:Q36"/>
    <mergeCell ref="S36:T36"/>
    <mergeCell ref="A37:A38"/>
    <mergeCell ref="B37:D37"/>
    <mergeCell ref="AB37:AC38"/>
    <mergeCell ref="B38:D38"/>
    <mergeCell ref="U36:V36"/>
    <mergeCell ref="X36:Y36"/>
    <mergeCell ref="G36:J36"/>
    <mergeCell ref="E37:F38"/>
    <mergeCell ref="AB35:AC36"/>
    <mergeCell ref="G35:J35"/>
    <mergeCell ref="K35:O36"/>
    <mergeCell ref="Z35:AA36"/>
    <mergeCell ref="A35:A36"/>
    <mergeCell ref="B36:D36"/>
    <mergeCell ref="B35:D35"/>
    <mergeCell ref="A48:A49"/>
    <mergeCell ref="Q48:S48"/>
    <mergeCell ref="B49:D49"/>
    <mergeCell ref="X45:Y45"/>
    <mergeCell ref="G21:J21"/>
    <mergeCell ref="B48:D48"/>
    <mergeCell ref="E48:F49"/>
    <mergeCell ref="B47:D47"/>
    <mergeCell ref="P45:Q45"/>
    <mergeCell ref="L48:N48"/>
    <mergeCell ref="B40:D40"/>
    <mergeCell ref="B45:D45"/>
    <mergeCell ref="A44:A45"/>
    <mergeCell ref="E44:F45"/>
    <mergeCell ref="G44:J44"/>
    <mergeCell ref="K44:O45"/>
    <mergeCell ref="Q44:S44"/>
    <mergeCell ref="V44:X44"/>
    <mergeCell ref="A46:A47"/>
    <mergeCell ref="E46:F47"/>
    <mergeCell ref="A39:A40"/>
    <mergeCell ref="S45:T45"/>
    <mergeCell ref="U45:V45"/>
    <mergeCell ref="P49:Q49"/>
    <mergeCell ref="B46:D46"/>
    <mergeCell ref="Z48:AA49"/>
    <mergeCell ref="AB48:AC49"/>
    <mergeCell ref="Z46:AA47"/>
    <mergeCell ref="V46:X46"/>
    <mergeCell ref="AB46:AC47"/>
    <mergeCell ref="U48:Y49"/>
    <mergeCell ref="U47:V47"/>
    <mergeCell ref="X47:Y47"/>
    <mergeCell ref="S49:T49"/>
    <mergeCell ref="P46:T47"/>
    <mergeCell ref="K49:L49"/>
    <mergeCell ref="N49:O49"/>
    <mergeCell ref="G49:J49"/>
    <mergeCell ref="Z44:AA45"/>
    <mergeCell ref="AB44:AC45"/>
    <mergeCell ref="K47:L47"/>
    <mergeCell ref="N47:O47"/>
    <mergeCell ref="U39:Y40"/>
    <mergeCell ref="Z39:AA40"/>
    <mergeCell ref="AB39:AC40"/>
    <mergeCell ref="K40:L40"/>
    <mergeCell ref="N40:O40"/>
    <mergeCell ref="Y42:Z42"/>
    <mergeCell ref="AA42:AC42"/>
    <mergeCell ref="U43:V43"/>
    <mergeCell ref="X43:Y43"/>
    <mergeCell ref="Z43:AA43"/>
    <mergeCell ref="AB43:AC43"/>
    <mergeCell ref="Q39:S39"/>
    <mergeCell ref="D50:AE50"/>
    <mergeCell ref="C52:G52"/>
    <mergeCell ref="A54:F54"/>
    <mergeCell ref="A55:F55"/>
    <mergeCell ref="K55:L55"/>
    <mergeCell ref="R55:S55"/>
    <mergeCell ref="Y55:Z55"/>
    <mergeCell ref="A56:F56"/>
    <mergeCell ref="K56:L56"/>
    <mergeCell ref="R56:S56"/>
    <mergeCell ref="Y56:Z56"/>
    <mergeCell ref="AF56:AG56"/>
    <mergeCell ref="K57:L57"/>
    <mergeCell ref="R57:S57"/>
    <mergeCell ref="B60:H60"/>
    <mergeCell ref="A62:A63"/>
    <mergeCell ref="B62:B63"/>
    <mergeCell ref="C62:E62"/>
    <mergeCell ref="F62:G63"/>
    <mergeCell ref="H62:K62"/>
    <mergeCell ref="C63:E63"/>
    <mergeCell ref="H63:K63"/>
    <mergeCell ref="V63:X63"/>
    <mergeCell ref="Y63:Z64"/>
    <mergeCell ref="AA63:AD63"/>
    <mergeCell ref="AE63:AE64"/>
    <mergeCell ref="AF63:AF64"/>
    <mergeCell ref="V64:X64"/>
    <mergeCell ref="AA64:AD64"/>
    <mergeCell ref="A64:A65"/>
    <mergeCell ref="B64:B65"/>
    <mergeCell ref="C64:E64"/>
    <mergeCell ref="F64:G65"/>
    <mergeCell ref="H64:K64"/>
    <mergeCell ref="B69:H69"/>
    <mergeCell ref="A71:A72"/>
    <mergeCell ref="B71:B72"/>
    <mergeCell ref="C71:E71"/>
    <mergeCell ref="F71:G72"/>
    <mergeCell ref="H71:K71"/>
    <mergeCell ref="C72:E72"/>
    <mergeCell ref="H72:K72"/>
    <mergeCell ref="AF65:AF66"/>
    <mergeCell ref="A66:A67"/>
    <mergeCell ref="B66:B67"/>
    <mergeCell ref="C66:E66"/>
    <mergeCell ref="F66:G67"/>
    <mergeCell ref="H66:K66"/>
    <mergeCell ref="V66:X66"/>
    <mergeCell ref="AA66:AD66"/>
    <mergeCell ref="C67:E67"/>
    <mergeCell ref="H67:K67"/>
    <mergeCell ref="C65:E65"/>
    <mergeCell ref="H65:K65"/>
    <mergeCell ref="V65:X65"/>
    <mergeCell ref="Y65:Z66"/>
    <mergeCell ref="AA65:AD65"/>
    <mergeCell ref="AE65:AE66"/>
    <mergeCell ref="V72:X72"/>
    <mergeCell ref="Y72:Z73"/>
    <mergeCell ref="AA72:AD72"/>
    <mergeCell ref="AE72:AE73"/>
    <mergeCell ref="AF72:AF73"/>
    <mergeCell ref="A73:A74"/>
    <mergeCell ref="B73:B74"/>
    <mergeCell ref="C73:E73"/>
    <mergeCell ref="F73:G74"/>
    <mergeCell ref="H73:K73"/>
    <mergeCell ref="V73:X73"/>
    <mergeCell ref="AA73:AD73"/>
    <mergeCell ref="C74:E74"/>
    <mergeCell ref="H74:K74"/>
    <mergeCell ref="V74:X74"/>
    <mergeCell ref="Y74:Z75"/>
    <mergeCell ref="AA74:AD74"/>
    <mergeCell ref="AE74:AE75"/>
    <mergeCell ref="AF74:AF75"/>
    <mergeCell ref="A75:A76"/>
    <mergeCell ref="B75:B76"/>
    <mergeCell ref="C75:E75"/>
    <mergeCell ref="F75:G76"/>
    <mergeCell ref="H75:K75"/>
    <mergeCell ref="V75:X75"/>
    <mergeCell ref="AA75:AD75"/>
    <mergeCell ref="C76:E76"/>
    <mergeCell ref="H76:K76"/>
    <mergeCell ref="B78:H78"/>
    <mergeCell ref="A80:A81"/>
    <mergeCell ref="B80:B81"/>
    <mergeCell ref="C80:E80"/>
    <mergeCell ref="F80:G81"/>
    <mergeCell ref="H80:K80"/>
    <mergeCell ref="V80:X80"/>
    <mergeCell ref="Y80:Z81"/>
    <mergeCell ref="AA80:AD80"/>
    <mergeCell ref="AE80:AE81"/>
    <mergeCell ref="AF80:AF81"/>
    <mergeCell ref="C81:E81"/>
    <mergeCell ref="H81:K81"/>
    <mergeCell ref="V81:X81"/>
    <mergeCell ref="AA81:AD81"/>
    <mergeCell ref="A82:A83"/>
    <mergeCell ref="B82:B83"/>
    <mergeCell ref="C82:E82"/>
    <mergeCell ref="F82:G83"/>
    <mergeCell ref="H82:K82"/>
    <mergeCell ref="V82:X82"/>
    <mergeCell ref="Y82:Z83"/>
    <mergeCell ref="AA82:AD82"/>
    <mergeCell ref="AE82:AE83"/>
    <mergeCell ref="AF82:AF83"/>
    <mergeCell ref="C83:E83"/>
    <mergeCell ref="H83:K83"/>
    <mergeCell ref="V83:X83"/>
    <mergeCell ref="AE84:AE85"/>
    <mergeCell ref="AF84:AF85"/>
    <mergeCell ref="C85:E85"/>
    <mergeCell ref="H85:K85"/>
    <mergeCell ref="V85:X85"/>
    <mergeCell ref="AA85:AD85"/>
    <mergeCell ref="AA83:AD83"/>
    <mergeCell ref="Y84:Z85"/>
    <mergeCell ref="A84:A85"/>
    <mergeCell ref="B84:B85"/>
    <mergeCell ref="C84:E84"/>
    <mergeCell ref="F84:G85"/>
    <mergeCell ref="H84:K84"/>
    <mergeCell ref="V84:X84"/>
    <mergeCell ref="AA84:AD84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&amp;C&amp;10-48-</oddFooter>
    <firstFooter>&amp;C-48-</firstFooter>
  </headerFooter>
  <rowBreaks count="1" manualBreakCount="1">
    <brk id="49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O84"/>
  <sheetViews>
    <sheetView view="pageBreakPreview" topLeftCell="A55" zoomScale="115" zoomScaleNormal="100" zoomScaleSheetLayoutView="115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908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89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19"/>
      <c r="AD4" s="338">
        <v>11</v>
      </c>
      <c r="AE4" s="338"/>
      <c r="AF4" s="337" t="s">
        <v>2</v>
      </c>
      <c r="AG4" s="338"/>
      <c r="AH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下村</v>
      </c>
      <c r="L5" s="484"/>
      <c r="M5" s="36" t="s">
        <v>18</v>
      </c>
      <c r="N5" s="484" t="str">
        <f>B7</f>
        <v>恒石</v>
      </c>
      <c r="O5" s="484"/>
      <c r="P5" s="486" t="str">
        <f>B8</f>
        <v>鎌田</v>
      </c>
      <c r="Q5" s="484"/>
      <c r="R5" s="36" t="s">
        <v>18</v>
      </c>
      <c r="S5" s="484" t="str">
        <f>B9</f>
        <v>古田</v>
      </c>
      <c r="T5" s="487"/>
      <c r="U5" s="484" t="str">
        <f>B10</f>
        <v>熊野</v>
      </c>
      <c r="V5" s="484"/>
      <c r="W5" s="36" t="s">
        <v>18</v>
      </c>
      <c r="X5" s="484" t="str">
        <f>B11</f>
        <v>山口</v>
      </c>
      <c r="Y5" s="484"/>
      <c r="Z5" s="486" t="str">
        <f>B12</f>
        <v>井内</v>
      </c>
      <c r="AA5" s="484"/>
      <c r="AB5" s="36" t="s">
        <v>18</v>
      </c>
      <c r="AC5" s="484" t="str">
        <f>B13</f>
        <v>岡地</v>
      </c>
      <c r="AD5" s="493"/>
      <c r="AE5" s="395" t="s">
        <v>17</v>
      </c>
      <c r="AF5" s="396"/>
      <c r="AG5" s="397" t="s">
        <v>13</v>
      </c>
      <c r="AH5" s="398"/>
    </row>
    <row r="6" spans="1:41" s="21" customFormat="1" ht="15" customHeight="1">
      <c r="A6" s="422">
        <v>1</v>
      </c>
      <c r="B6" s="470" t="s">
        <v>195</v>
      </c>
      <c r="C6" s="470"/>
      <c r="D6" s="470"/>
      <c r="E6" s="478" t="s">
        <v>108</v>
      </c>
      <c r="F6" s="478"/>
      <c r="G6" s="471" t="s">
        <v>91</v>
      </c>
      <c r="H6" s="471"/>
      <c r="I6" s="471"/>
      <c r="J6" s="473"/>
      <c r="K6" s="485"/>
      <c r="L6" s="485"/>
      <c r="M6" s="485"/>
      <c r="N6" s="485"/>
      <c r="O6" s="485"/>
      <c r="P6" s="256"/>
      <c r="Q6" s="429" t="str">
        <f>IF(P7="","",IF(P7&gt;S7,"○","×"))</f>
        <v>○</v>
      </c>
      <c r="R6" s="429"/>
      <c r="S6" s="429"/>
      <c r="T6" s="190"/>
      <c r="U6" s="58"/>
      <c r="V6" s="388" t="str">
        <f>IF(U7="","",IF(U7&gt;X7,"○","×"))</f>
        <v>○</v>
      </c>
      <c r="W6" s="388"/>
      <c r="X6" s="388"/>
      <c r="Y6" s="59"/>
      <c r="Z6" s="251"/>
      <c r="AA6" s="429" t="str">
        <f>IF(Z7="","",IF(Z7&gt;AC7,"○","×"))</f>
        <v>×</v>
      </c>
      <c r="AB6" s="429"/>
      <c r="AC6" s="429"/>
      <c r="AD6" s="255"/>
      <c r="AE6" s="360">
        <f>IF(AND(Q6="",V6="",AA6=""),"",COUNTIF(K6:AD7,"○")*2+COUNTIF(K6:AD7,"×"))</f>
        <v>5</v>
      </c>
      <c r="AF6" s="361"/>
      <c r="AG6" s="361">
        <f>IF(AE6="","",RANK(AE6,AE6:AF13,))</f>
        <v>1</v>
      </c>
      <c r="AH6" s="362"/>
      <c r="AJ6" s="21" t="str">
        <f>D5&amp;AG6</f>
        <v>Ａ1</v>
      </c>
      <c r="AK6" s="21" t="str">
        <f>B6</f>
        <v>下村</v>
      </c>
      <c r="AL6" s="21" t="str">
        <f>B7</f>
        <v>恒石</v>
      </c>
      <c r="AM6" s="19" t="str">
        <f>E6</f>
        <v>(高)</v>
      </c>
      <c r="AN6" s="19" t="str">
        <f>G6</f>
        <v>ＴＥＡＭ２５</v>
      </c>
      <c r="AO6" s="19" t="str">
        <f>IF(G7="",G6,G7)</f>
        <v>ＴＥＡＭ２５</v>
      </c>
    </row>
    <row r="7" spans="1:41" s="21" customFormat="1" ht="15" customHeight="1">
      <c r="A7" s="422"/>
      <c r="B7" s="371" t="s">
        <v>184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509">
        <v>2</v>
      </c>
      <c r="Q7" s="410"/>
      <c r="R7" s="207" t="s">
        <v>8</v>
      </c>
      <c r="S7" s="410">
        <v>0</v>
      </c>
      <c r="T7" s="411"/>
      <c r="U7" s="364">
        <v>2</v>
      </c>
      <c r="V7" s="364"/>
      <c r="W7" s="2" t="s">
        <v>8</v>
      </c>
      <c r="X7" s="364">
        <v>0</v>
      </c>
      <c r="Y7" s="366"/>
      <c r="Z7" s="509">
        <v>1</v>
      </c>
      <c r="AA7" s="410"/>
      <c r="AB7" s="207" t="s">
        <v>8</v>
      </c>
      <c r="AC7" s="410">
        <v>2</v>
      </c>
      <c r="AD7" s="510"/>
      <c r="AE7" s="360"/>
      <c r="AF7" s="361"/>
      <c r="AG7" s="361"/>
      <c r="AH7" s="362"/>
      <c r="AM7" s="19"/>
      <c r="AN7" s="19"/>
      <c r="AO7" s="19"/>
    </row>
    <row r="8" spans="1:41" s="21" customFormat="1" ht="15" customHeight="1">
      <c r="A8" s="341">
        <v>2</v>
      </c>
      <c r="B8" s="491" t="s">
        <v>166</v>
      </c>
      <c r="C8" s="491"/>
      <c r="D8" s="491"/>
      <c r="E8" s="478" t="s">
        <v>105</v>
      </c>
      <c r="F8" s="478"/>
      <c r="G8" s="492" t="s">
        <v>302</v>
      </c>
      <c r="H8" s="492"/>
      <c r="I8" s="492"/>
      <c r="J8" s="494"/>
      <c r="K8" s="193"/>
      <c r="L8" s="417" t="str">
        <f>IF(K9="","",IF(K9&gt;N9,"○","×"))</f>
        <v>×</v>
      </c>
      <c r="M8" s="417"/>
      <c r="N8" s="417"/>
      <c r="O8" s="19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192"/>
      <c r="AA8" s="417" t="str">
        <f>IF(Z9="","",IF(Z9&gt;AC9,"○","×"))</f>
        <v>○</v>
      </c>
      <c r="AB8" s="417"/>
      <c r="AC8" s="417"/>
      <c r="AD8" s="250"/>
      <c r="AE8" s="329">
        <f>IF(AND(L8="",V8="",AA8=""),"",COUNTIF(K8:AD9,"○")*2+COUNTIF(K8:AD9,"×"))</f>
        <v>5</v>
      </c>
      <c r="AF8" s="330"/>
      <c r="AG8" s="330">
        <v>2</v>
      </c>
      <c r="AH8" s="333"/>
      <c r="AJ8" s="21" t="str">
        <f>D5&amp;AG8</f>
        <v>Ａ2</v>
      </c>
      <c r="AK8" s="21" t="str">
        <f>B8</f>
        <v>鎌田</v>
      </c>
      <c r="AL8" s="21" t="str">
        <f>B9</f>
        <v>古田</v>
      </c>
      <c r="AM8" s="19" t="str">
        <f>E8</f>
        <v>(徳)</v>
      </c>
      <c r="AN8" s="19" t="str">
        <f>G8</f>
        <v>名西クラブ</v>
      </c>
      <c r="AO8" s="19" t="str">
        <f>IF(G9="",G8,G9)</f>
        <v>名西クラブ</v>
      </c>
    </row>
    <row r="9" spans="1:41" s="21" customFormat="1" ht="15" customHeight="1">
      <c r="A9" s="353"/>
      <c r="B9" s="371" t="s">
        <v>203</v>
      </c>
      <c r="C9" s="371"/>
      <c r="D9" s="371"/>
      <c r="E9" s="480"/>
      <c r="F9" s="480"/>
      <c r="G9" s="478"/>
      <c r="H9" s="478"/>
      <c r="I9" s="478"/>
      <c r="J9" s="479"/>
      <c r="K9" s="420">
        <f>IF(S7="","",S7)</f>
        <v>0</v>
      </c>
      <c r="L9" s="420"/>
      <c r="M9" s="206" t="s">
        <v>8</v>
      </c>
      <c r="N9" s="420">
        <f>IF(P7="","",P7)</f>
        <v>2</v>
      </c>
      <c r="O9" s="420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428">
        <v>2</v>
      </c>
      <c r="AA9" s="420"/>
      <c r="AB9" s="206" t="s">
        <v>8</v>
      </c>
      <c r="AC9" s="420">
        <v>0</v>
      </c>
      <c r="AD9" s="508"/>
      <c r="AE9" s="368"/>
      <c r="AF9" s="369"/>
      <c r="AG9" s="369"/>
      <c r="AH9" s="370"/>
      <c r="AM9" s="19"/>
      <c r="AN9" s="19"/>
      <c r="AO9" s="19"/>
    </row>
    <row r="10" spans="1:41" s="21" customFormat="1" ht="15" customHeight="1">
      <c r="A10" s="408">
        <v>3</v>
      </c>
      <c r="B10" s="491" t="s">
        <v>415</v>
      </c>
      <c r="C10" s="491"/>
      <c r="D10" s="491"/>
      <c r="E10" s="492" t="s">
        <v>107</v>
      </c>
      <c r="F10" s="492"/>
      <c r="G10" s="492" t="s">
        <v>500</v>
      </c>
      <c r="H10" s="492"/>
      <c r="I10" s="492"/>
      <c r="J10" s="494"/>
      <c r="K10" s="61"/>
      <c r="L10" s="356" t="str">
        <f>IF(K11="","",IF(K11&gt;N11,"○","×"))</f>
        <v>×</v>
      </c>
      <c r="M10" s="356"/>
      <c r="N10" s="356"/>
      <c r="O10" s="61"/>
      <c r="P10" s="60"/>
      <c r="Q10" s="356" t="str">
        <f>IF(P11="","",IF(P11&gt;S11,"○","×"))</f>
        <v>×</v>
      </c>
      <c r="R10" s="356"/>
      <c r="S10" s="356"/>
      <c r="T10" s="68"/>
      <c r="U10" s="357"/>
      <c r="V10" s="357"/>
      <c r="W10" s="357"/>
      <c r="X10" s="357"/>
      <c r="Y10" s="357"/>
      <c r="Z10" s="60"/>
      <c r="AA10" s="356" t="str">
        <f>IF(Z11="","",IF(Z11&gt;AC11,"○","×"))</f>
        <v>×</v>
      </c>
      <c r="AB10" s="356"/>
      <c r="AC10" s="356"/>
      <c r="AD10" s="62"/>
      <c r="AE10" s="360">
        <f>IF(AND(Q10="",L10="",AA10=""),"",COUNTIF(K10:AD11,"○")*2+COUNTIF(K10:AD11,"×"))</f>
        <v>3</v>
      </c>
      <c r="AF10" s="361"/>
      <c r="AG10" s="361">
        <f>IF(AE10="","",RANK(AE10,AE6:AF13,))</f>
        <v>4</v>
      </c>
      <c r="AH10" s="362"/>
      <c r="AJ10" s="21" t="str">
        <f>D5&amp;AG10</f>
        <v>Ａ4</v>
      </c>
      <c r="AK10" s="21" t="str">
        <f>B10</f>
        <v>熊野</v>
      </c>
      <c r="AL10" s="21" t="str">
        <f>B11</f>
        <v>山口</v>
      </c>
      <c r="AM10" s="19" t="str">
        <f>E10</f>
        <v>(愛)</v>
      </c>
      <c r="AN10" s="19" t="str">
        <f>G10</f>
        <v>媛卓会</v>
      </c>
      <c r="AO10" s="19" t="str">
        <f>IF(G11="",G10,G11)</f>
        <v>媛卓会</v>
      </c>
    </row>
    <row r="11" spans="1:41" s="21" customFormat="1" ht="15" customHeight="1">
      <c r="A11" s="408"/>
      <c r="B11" s="321" t="s">
        <v>228</v>
      </c>
      <c r="C11" s="321"/>
      <c r="D11" s="321"/>
      <c r="E11" s="478"/>
      <c r="F11" s="478"/>
      <c r="G11" s="480"/>
      <c r="H11" s="480"/>
      <c r="I11" s="480"/>
      <c r="J11" s="481"/>
      <c r="K11" s="364">
        <f>IF(X7="","",X7)</f>
        <v>0</v>
      </c>
      <c r="L11" s="364"/>
      <c r="M11" s="2" t="s">
        <v>8</v>
      </c>
      <c r="N11" s="364">
        <f>IF(U7="","",U7)</f>
        <v>2</v>
      </c>
      <c r="O11" s="364"/>
      <c r="P11" s="365">
        <f>IF(X9="","",X9)</f>
        <v>0</v>
      </c>
      <c r="Q11" s="364"/>
      <c r="R11" s="2" t="s">
        <v>8</v>
      </c>
      <c r="S11" s="364">
        <f>IF(U9="","",U9)</f>
        <v>2</v>
      </c>
      <c r="T11" s="366"/>
      <c r="U11" s="357"/>
      <c r="V11" s="357"/>
      <c r="W11" s="357"/>
      <c r="X11" s="357"/>
      <c r="Y11" s="357"/>
      <c r="Z11" s="365">
        <v>1</v>
      </c>
      <c r="AA11" s="364"/>
      <c r="AB11" s="2" t="s">
        <v>8</v>
      </c>
      <c r="AC11" s="364">
        <v>2</v>
      </c>
      <c r="AD11" s="367"/>
      <c r="AE11" s="360"/>
      <c r="AF11" s="361"/>
      <c r="AG11" s="361"/>
      <c r="AH11" s="362"/>
      <c r="AJ11" s="19"/>
      <c r="AK11" s="19"/>
      <c r="AL11" s="19"/>
      <c r="AM11" s="19"/>
      <c r="AN11" s="19"/>
      <c r="AO11" s="19"/>
    </row>
    <row r="12" spans="1:41" s="21" customFormat="1" ht="15" customHeight="1">
      <c r="A12" s="341">
        <v>4</v>
      </c>
      <c r="B12" s="482" t="s">
        <v>189</v>
      </c>
      <c r="C12" s="482"/>
      <c r="D12" s="482"/>
      <c r="E12" s="492" t="s">
        <v>105</v>
      </c>
      <c r="F12" s="492"/>
      <c r="G12" s="492" t="s">
        <v>489</v>
      </c>
      <c r="H12" s="492"/>
      <c r="I12" s="492"/>
      <c r="J12" s="494"/>
      <c r="K12" s="193"/>
      <c r="L12" s="417" t="str">
        <f>IF(K13="","",IF(K13&gt;N13,"○","×"))</f>
        <v>○</v>
      </c>
      <c r="M12" s="417"/>
      <c r="N12" s="417"/>
      <c r="O12" s="193"/>
      <c r="P12" s="192"/>
      <c r="Q12" s="417" t="str">
        <f>IF(P13="","",IF(P13&gt;S13,"○","×"))</f>
        <v>×</v>
      </c>
      <c r="R12" s="417"/>
      <c r="S12" s="417"/>
      <c r="T12" s="194"/>
      <c r="U12" s="63"/>
      <c r="V12" s="346" t="str">
        <f>IF(U13="","",IF(U13&gt;X13,"○","×"))</f>
        <v>○</v>
      </c>
      <c r="W12" s="346"/>
      <c r="X12" s="346"/>
      <c r="Y12" s="63"/>
      <c r="Z12" s="347"/>
      <c r="AA12" s="348"/>
      <c r="AB12" s="348"/>
      <c r="AC12" s="348"/>
      <c r="AD12" s="349"/>
      <c r="AE12" s="329">
        <f>IF(AND(Q12="",V12="",L12=""),"",COUNTIF(K12:AD13,"○")*2+COUNTIF(K12:AD13,"×"))</f>
        <v>5</v>
      </c>
      <c r="AF12" s="330"/>
      <c r="AG12" s="330">
        <v>3</v>
      </c>
      <c r="AH12" s="333"/>
      <c r="AJ12" s="21" t="str">
        <f>D5&amp;AG12</f>
        <v>Ａ3</v>
      </c>
      <c r="AK12" s="21" t="str">
        <f>B12</f>
        <v>井内</v>
      </c>
      <c r="AL12" s="21" t="str">
        <f>B13</f>
        <v>岡地</v>
      </c>
      <c r="AM12" s="19" t="str">
        <f>E12</f>
        <v>(徳)</v>
      </c>
      <c r="AN12" s="19" t="str">
        <f>G12</f>
        <v>北島クラブ</v>
      </c>
      <c r="AO12" s="19" t="str">
        <f>IF(G13="",G12,G13)</f>
        <v>個　人</v>
      </c>
    </row>
    <row r="13" spans="1:41" s="21" customFormat="1" ht="15" customHeight="1">
      <c r="A13" s="342"/>
      <c r="B13" s="308" t="s">
        <v>501</v>
      </c>
      <c r="C13" s="308"/>
      <c r="D13" s="308"/>
      <c r="E13" s="472"/>
      <c r="F13" s="472"/>
      <c r="G13" s="472" t="s">
        <v>854</v>
      </c>
      <c r="H13" s="472"/>
      <c r="I13" s="472"/>
      <c r="J13" s="476"/>
      <c r="K13" s="505">
        <f>IF(AC7="","",AC7)</f>
        <v>2</v>
      </c>
      <c r="L13" s="505"/>
      <c r="M13" s="252" t="s">
        <v>8</v>
      </c>
      <c r="N13" s="505">
        <f>IF(Z7="","",Z7)</f>
        <v>1</v>
      </c>
      <c r="O13" s="505"/>
      <c r="P13" s="506">
        <f>IF(AC9="","",AC9)</f>
        <v>0</v>
      </c>
      <c r="Q13" s="505"/>
      <c r="R13" s="252" t="s">
        <v>8</v>
      </c>
      <c r="S13" s="505">
        <f>IF(Z9="","",Z9)</f>
        <v>2</v>
      </c>
      <c r="T13" s="507"/>
      <c r="U13" s="336">
        <f>IF(AC11="","",AC11)</f>
        <v>2</v>
      </c>
      <c r="V13" s="336"/>
      <c r="W13" s="6" t="s">
        <v>8</v>
      </c>
      <c r="X13" s="336">
        <f>IF(Z11="","",Z11)</f>
        <v>1</v>
      </c>
      <c r="Y13" s="336"/>
      <c r="Z13" s="350"/>
      <c r="AA13" s="351"/>
      <c r="AB13" s="351"/>
      <c r="AC13" s="351"/>
      <c r="AD13" s="352"/>
      <c r="AE13" s="331"/>
      <c r="AF13" s="332"/>
      <c r="AG13" s="332"/>
      <c r="AH13" s="334"/>
    </row>
    <row r="14" spans="1:41" s="21" customFormat="1" ht="5.099999999999999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1" s="21" customFormat="1" ht="15" customHeight="1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338">
        <v>12</v>
      </c>
      <c r="Z15" s="338"/>
      <c r="AA15" s="337" t="s">
        <v>2</v>
      </c>
      <c r="AB15" s="338"/>
      <c r="AC15" s="338"/>
    </row>
    <row r="16" spans="1:41" s="21" customFormat="1" ht="15" customHeight="1">
      <c r="A16" s="25"/>
      <c r="B16" s="29"/>
      <c r="C16" s="29"/>
      <c r="D16" s="4" t="s">
        <v>4</v>
      </c>
      <c r="E16" s="483" t="s">
        <v>25</v>
      </c>
      <c r="F16" s="392"/>
      <c r="G16" s="392"/>
      <c r="H16" s="29"/>
      <c r="I16" s="29"/>
      <c r="J16" s="26"/>
      <c r="K16" s="484" t="str">
        <f>B17</f>
        <v>鏡</v>
      </c>
      <c r="L16" s="484"/>
      <c r="M16" s="36" t="s">
        <v>18</v>
      </c>
      <c r="N16" s="484" t="str">
        <f>B18</f>
        <v>津田</v>
      </c>
      <c r="O16" s="484"/>
      <c r="P16" s="486" t="str">
        <f>B19</f>
        <v>中澤</v>
      </c>
      <c r="Q16" s="484"/>
      <c r="R16" s="36" t="s">
        <v>18</v>
      </c>
      <c r="S16" s="484" t="str">
        <f>B20</f>
        <v>横田</v>
      </c>
      <c r="T16" s="487"/>
      <c r="U16" s="484" t="str">
        <f>B21</f>
        <v>村上</v>
      </c>
      <c r="V16" s="484"/>
      <c r="W16" s="36" t="s">
        <v>18</v>
      </c>
      <c r="X16" s="484" t="str">
        <f>B22</f>
        <v>曽我</v>
      </c>
      <c r="Y16" s="484"/>
      <c r="Z16" s="395" t="s">
        <v>17</v>
      </c>
      <c r="AA16" s="396"/>
      <c r="AB16" s="397" t="s">
        <v>13</v>
      </c>
      <c r="AC16" s="398"/>
    </row>
    <row r="17" spans="1:41" s="21" customFormat="1" ht="15" customHeight="1">
      <c r="A17" s="422">
        <v>1</v>
      </c>
      <c r="B17" s="470" t="s">
        <v>177</v>
      </c>
      <c r="C17" s="470"/>
      <c r="D17" s="470"/>
      <c r="E17" s="478" t="s">
        <v>105</v>
      </c>
      <c r="F17" s="478"/>
      <c r="G17" s="492" t="s">
        <v>300</v>
      </c>
      <c r="H17" s="492"/>
      <c r="I17" s="492"/>
      <c r="J17" s="494"/>
      <c r="K17" s="485"/>
      <c r="L17" s="485"/>
      <c r="M17" s="485"/>
      <c r="N17" s="485"/>
      <c r="O17" s="485"/>
      <c r="P17" s="48"/>
      <c r="Q17" s="388" t="str">
        <f>IF(P18="","",IF(P18&gt;S18,"○","×"))</f>
        <v>○</v>
      </c>
      <c r="R17" s="388"/>
      <c r="S17" s="388"/>
      <c r="T17" s="59"/>
      <c r="U17" s="58"/>
      <c r="V17" s="388" t="str">
        <f>IF(U18="","",IF(U18&gt;X18,"○","×"))</f>
        <v>○</v>
      </c>
      <c r="W17" s="388"/>
      <c r="X17" s="388"/>
      <c r="Y17" s="59"/>
      <c r="Z17" s="495">
        <f>IF(AND(L17="",Q17="",V17=""),"",COUNTIF(K17:Y18,"○")*2+COUNTIF(K17:Y18,"×"))</f>
        <v>4</v>
      </c>
      <c r="AA17" s="496"/>
      <c r="AB17" s="496">
        <f>IF(Z17="","",RANK(Z17,Z17:AA22,))</f>
        <v>1</v>
      </c>
      <c r="AC17" s="497"/>
      <c r="AJ17" s="21" t="str">
        <f>D16&amp;AB17</f>
        <v>Ｂ1</v>
      </c>
      <c r="AK17" s="21" t="str">
        <f>B17</f>
        <v>鏡</v>
      </c>
      <c r="AL17" s="21" t="str">
        <f>B18</f>
        <v>津田</v>
      </c>
      <c r="AM17" s="19" t="str">
        <f>E17</f>
        <v>(徳)</v>
      </c>
      <c r="AN17" s="19" t="str">
        <f>G17</f>
        <v>チームHIURA</v>
      </c>
      <c r="AO17" s="19" t="str">
        <f>IF(G18="",G17,G18)</f>
        <v>牟岐クラブ</v>
      </c>
    </row>
    <row r="18" spans="1:41" s="21" customFormat="1" ht="15" customHeight="1">
      <c r="A18" s="422"/>
      <c r="B18" s="371" t="s">
        <v>272</v>
      </c>
      <c r="C18" s="371"/>
      <c r="D18" s="371"/>
      <c r="E18" s="480"/>
      <c r="F18" s="480"/>
      <c r="G18" s="480" t="s">
        <v>179</v>
      </c>
      <c r="H18" s="480"/>
      <c r="I18" s="480"/>
      <c r="J18" s="481"/>
      <c r="K18" s="357"/>
      <c r="L18" s="357"/>
      <c r="M18" s="357"/>
      <c r="N18" s="357"/>
      <c r="O18" s="357"/>
      <c r="P18" s="365">
        <v>2</v>
      </c>
      <c r="Q18" s="364"/>
      <c r="R18" s="2" t="s">
        <v>8</v>
      </c>
      <c r="S18" s="364">
        <v>0</v>
      </c>
      <c r="T18" s="366"/>
      <c r="U18" s="364">
        <v>2</v>
      </c>
      <c r="V18" s="364"/>
      <c r="W18" s="2" t="s">
        <v>8</v>
      </c>
      <c r="X18" s="364">
        <v>0</v>
      </c>
      <c r="Y18" s="366"/>
      <c r="Z18" s="360"/>
      <c r="AA18" s="361"/>
      <c r="AB18" s="361"/>
      <c r="AC18" s="362"/>
      <c r="AM18" s="19"/>
      <c r="AN18" s="19"/>
      <c r="AO18" s="19"/>
    </row>
    <row r="19" spans="1:41" s="21" customFormat="1" ht="15" customHeight="1">
      <c r="A19" s="341">
        <v>2</v>
      </c>
      <c r="B19" s="491" t="s">
        <v>227</v>
      </c>
      <c r="C19" s="491"/>
      <c r="D19" s="491"/>
      <c r="E19" s="478" t="s">
        <v>108</v>
      </c>
      <c r="F19" s="478"/>
      <c r="G19" s="478" t="s">
        <v>91</v>
      </c>
      <c r="H19" s="478"/>
      <c r="I19" s="478"/>
      <c r="J19" s="479"/>
      <c r="K19" s="63"/>
      <c r="L19" s="346" t="str">
        <f>IF(K20="","",IF(K20&gt;N20,"○","×"))</f>
        <v>×</v>
      </c>
      <c r="M19" s="346"/>
      <c r="N19" s="346"/>
      <c r="O19" s="63"/>
      <c r="P19" s="347"/>
      <c r="Q19" s="348"/>
      <c r="R19" s="348"/>
      <c r="S19" s="348"/>
      <c r="T19" s="378"/>
      <c r="U19" s="63"/>
      <c r="V19" s="346" t="str">
        <f>IF(U20="","",IF(U20&gt;X20,"○","×"))</f>
        <v>○</v>
      </c>
      <c r="W19" s="346"/>
      <c r="X19" s="346"/>
      <c r="Y19" s="63"/>
      <c r="Z19" s="329">
        <f>IF(AND(L19="",Q19="",V19=""),"",COUNTIF(K19:Y20,"○")*2+COUNTIF(K19:Y20,"×"))</f>
        <v>3</v>
      </c>
      <c r="AA19" s="330"/>
      <c r="AB19" s="330">
        <f>IF(Z19="","",RANK(Z19,Z17:AA22,))</f>
        <v>2</v>
      </c>
      <c r="AC19" s="333"/>
      <c r="AJ19" s="21" t="str">
        <f>D16&amp;AB19</f>
        <v>Ｂ2</v>
      </c>
      <c r="AK19" s="21" t="str">
        <f>B19</f>
        <v>中澤</v>
      </c>
      <c r="AL19" s="21" t="str">
        <f>B20</f>
        <v>横田</v>
      </c>
      <c r="AM19" s="19" t="str">
        <f>E19</f>
        <v>(高)</v>
      </c>
      <c r="AN19" s="19" t="str">
        <f>G19</f>
        <v>ＴＥＡＭ２５</v>
      </c>
      <c r="AO19" s="19" t="str">
        <f>IF(G20="",G19,G20)</f>
        <v>ＴＥＡＭ２５</v>
      </c>
    </row>
    <row r="20" spans="1:41" s="21" customFormat="1" ht="15" customHeight="1">
      <c r="A20" s="408"/>
      <c r="B20" s="321" t="s">
        <v>161</v>
      </c>
      <c r="C20" s="321"/>
      <c r="D20" s="321"/>
      <c r="E20" s="480"/>
      <c r="F20" s="480"/>
      <c r="G20" s="480"/>
      <c r="H20" s="480"/>
      <c r="I20" s="480"/>
      <c r="J20" s="481"/>
      <c r="K20" s="374">
        <f>IF(S18="","",S18)</f>
        <v>0</v>
      </c>
      <c r="L20" s="374"/>
      <c r="M20" s="5" t="s">
        <v>8</v>
      </c>
      <c r="N20" s="374">
        <f>IF(P18="","",P18)</f>
        <v>2</v>
      </c>
      <c r="O20" s="374"/>
      <c r="P20" s="379"/>
      <c r="Q20" s="380"/>
      <c r="R20" s="380"/>
      <c r="S20" s="380"/>
      <c r="T20" s="381"/>
      <c r="U20" s="374">
        <v>2</v>
      </c>
      <c r="V20" s="374"/>
      <c r="W20" s="5" t="s">
        <v>8</v>
      </c>
      <c r="X20" s="374">
        <v>0</v>
      </c>
      <c r="Y20" s="374"/>
      <c r="Z20" s="368"/>
      <c r="AA20" s="369"/>
      <c r="AB20" s="369"/>
      <c r="AC20" s="370"/>
      <c r="AM20" s="19"/>
      <c r="AN20" s="19"/>
      <c r="AO20" s="19"/>
    </row>
    <row r="21" spans="1:41" s="21" customFormat="1" ht="15" customHeight="1">
      <c r="A21" s="341">
        <v>3</v>
      </c>
      <c r="B21" s="482" t="s">
        <v>114</v>
      </c>
      <c r="C21" s="482"/>
      <c r="D21" s="482"/>
      <c r="E21" s="492" t="s">
        <v>107</v>
      </c>
      <c r="F21" s="492"/>
      <c r="G21" s="492" t="s">
        <v>115</v>
      </c>
      <c r="H21" s="492"/>
      <c r="I21" s="492"/>
      <c r="J21" s="494"/>
      <c r="K21" s="66"/>
      <c r="L21" s="346" t="str">
        <f>IF(K22="","",IF(K22&gt;N22,"○","×"))</f>
        <v>×</v>
      </c>
      <c r="M21" s="346"/>
      <c r="N21" s="346"/>
      <c r="O21" s="63"/>
      <c r="P21" s="64"/>
      <c r="Q21" s="346" t="str">
        <f>IF(P22="","",IF(P22&gt;S22,"○","×"))</f>
        <v>×</v>
      </c>
      <c r="R21" s="346"/>
      <c r="S21" s="346"/>
      <c r="T21" s="67"/>
      <c r="U21" s="348"/>
      <c r="V21" s="348"/>
      <c r="W21" s="348"/>
      <c r="X21" s="348"/>
      <c r="Y21" s="349"/>
      <c r="Z21" s="360">
        <f>IF(AND(L21="",Q21="",V21=""),"",COUNTIF(K21:Y22,"○")*2+COUNTIF(K21:Y22,"×"))</f>
        <v>2</v>
      </c>
      <c r="AA21" s="361"/>
      <c r="AB21" s="361">
        <f>IF(Z21="","",RANK(Z21,Z17:AA22,))</f>
        <v>3</v>
      </c>
      <c r="AC21" s="362"/>
      <c r="AJ21" s="21" t="str">
        <f>D16&amp;AB21</f>
        <v>Ｂ3</v>
      </c>
      <c r="AK21" s="21" t="str">
        <f>B21</f>
        <v>村上</v>
      </c>
      <c r="AL21" s="21" t="str">
        <f>B22</f>
        <v>曽我</v>
      </c>
      <c r="AM21" s="19" t="str">
        <f>E21</f>
        <v>(愛)</v>
      </c>
      <c r="AN21" s="19" t="str">
        <f>G21</f>
        <v>すみの</v>
      </c>
      <c r="AO21" s="19" t="str">
        <f>IF(G22="",G21,G22)</f>
        <v>ゴールドジム新居浜</v>
      </c>
    </row>
    <row r="22" spans="1:41" s="21" customFormat="1" ht="15" customHeight="1">
      <c r="A22" s="342"/>
      <c r="B22" s="308" t="s">
        <v>121</v>
      </c>
      <c r="C22" s="308"/>
      <c r="D22" s="308"/>
      <c r="E22" s="472"/>
      <c r="F22" s="472"/>
      <c r="G22" s="472" t="s">
        <v>901</v>
      </c>
      <c r="H22" s="472"/>
      <c r="I22" s="472"/>
      <c r="J22" s="476"/>
      <c r="K22" s="335">
        <f>IF(X18="","",X18)</f>
        <v>0</v>
      </c>
      <c r="L22" s="336"/>
      <c r="M22" s="6" t="s">
        <v>8</v>
      </c>
      <c r="N22" s="336">
        <f>IF(U18="","",U18)</f>
        <v>2</v>
      </c>
      <c r="O22" s="336"/>
      <c r="P22" s="339">
        <f>IF(X20="","",X20)</f>
        <v>0</v>
      </c>
      <c r="Q22" s="336"/>
      <c r="R22" s="6" t="s">
        <v>8</v>
      </c>
      <c r="S22" s="336">
        <f>IF(U20="","",U20)</f>
        <v>2</v>
      </c>
      <c r="T22" s="340"/>
      <c r="U22" s="351"/>
      <c r="V22" s="351"/>
      <c r="W22" s="351"/>
      <c r="X22" s="351"/>
      <c r="Y22" s="352"/>
      <c r="Z22" s="331"/>
      <c r="AA22" s="332"/>
      <c r="AB22" s="332"/>
      <c r="AC22" s="334"/>
    </row>
    <row r="23" spans="1:41" s="21" customFormat="1" ht="4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41" s="21" customFormat="1" ht="15" customHeight="1">
      <c r="A24" s="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338">
        <v>12</v>
      </c>
      <c r="Z24" s="338"/>
      <c r="AA24" s="337" t="s">
        <v>2</v>
      </c>
      <c r="AB24" s="338"/>
      <c r="AC24" s="338"/>
    </row>
    <row r="25" spans="1:41" s="21" customFormat="1" ht="15" customHeight="1">
      <c r="A25" s="25"/>
      <c r="B25" s="29"/>
      <c r="C25" s="29"/>
      <c r="D25" s="4" t="s">
        <v>5</v>
      </c>
      <c r="E25" s="483" t="s">
        <v>25</v>
      </c>
      <c r="F25" s="392"/>
      <c r="G25" s="392"/>
      <c r="H25" s="29"/>
      <c r="I25" s="29"/>
      <c r="J25" s="26"/>
      <c r="K25" s="484" t="str">
        <f>B26</f>
        <v>松岡</v>
      </c>
      <c r="L25" s="484"/>
      <c r="M25" s="36" t="s">
        <v>18</v>
      </c>
      <c r="N25" s="484" t="str">
        <f>B27</f>
        <v>加藤</v>
      </c>
      <c r="O25" s="484"/>
      <c r="P25" s="486" t="str">
        <f>B28</f>
        <v>武知</v>
      </c>
      <c r="Q25" s="484"/>
      <c r="R25" s="36" t="s">
        <v>18</v>
      </c>
      <c r="S25" s="484" t="str">
        <f>B29</f>
        <v>吉成</v>
      </c>
      <c r="T25" s="487"/>
      <c r="U25" s="484" t="str">
        <f>B30</f>
        <v>瀬川</v>
      </c>
      <c r="V25" s="484"/>
      <c r="W25" s="36" t="s">
        <v>18</v>
      </c>
      <c r="X25" s="484" t="str">
        <f>B31</f>
        <v>岡田</v>
      </c>
      <c r="Y25" s="484"/>
      <c r="Z25" s="395" t="s">
        <v>17</v>
      </c>
      <c r="AA25" s="396"/>
      <c r="AB25" s="397" t="s">
        <v>13</v>
      </c>
      <c r="AC25" s="398"/>
    </row>
    <row r="26" spans="1:41" s="21" customFormat="1" ht="15" customHeight="1">
      <c r="A26" s="422">
        <v>1</v>
      </c>
      <c r="B26" s="470" t="s">
        <v>146</v>
      </c>
      <c r="C26" s="470"/>
      <c r="D26" s="470"/>
      <c r="E26" s="492" t="s">
        <v>106</v>
      </c>
      <c r="F26" s="492"/>
      <c r="G26" s="492" t="s">
        <v>140</v>
      </c>
      <c r="H26" s="492"/>
      <c r="I26" s="492"/>
      <c r="J26" s="494"/>
      <c r="K26" s="485"/>
      <c r="L26" s="485"/>
      <c r="M26" s="485"/>
      <c r="N26" s="485"/>
      <c r="O26" s="485"/>
      <c r="P26" s="48"/>
      <c r="Q26" s="388" t="s">
        <v>930</v>
      </c>
      <c r="R26" s="388"/>
      <c r="S26" s="388"/>
      <c r="T26" s="59"/>
      <c r="U26" s="58"/>
      <c r="V26" s="388"/>
      <c r="W26" s="388"/>
      <c r="X26" s="388"/>
      <c r="Y26" s="59"/>
      <c r="Z26" s="495">
        <v>0</v>
      </c>
      <c r="AA26" s="496"/>
      <c r="AB26" s="496">
        <f>IF(Z26="","",RANK(Z26,Z26:AA31,))</f>
        <v>2</v>
      </c>
      <c r="AC26" s="497"/>
      <c r="AJ26" s="21" t="str">
        <f>D25&amp;AB26</f>
        <v>Ｃ2</v>
      </c>
      <c r="AK26" s="21" t="str">
        <f>B26</f>
        <v>松岡</v>
      </c>
      <c r="AL26" s="21" t="str">
        <f>B27</f>
        <v>加藤</v>
      </c>
      <c r="AM26" s="19" t="str">
        <f>E26</f>
        <v>(香)</v>
      </c>
      <c r="AN26" s="19" t="str">
        <f>G26</f>
        <v>卓 窓 会</v>
      </c>
      <c r="AO26" s="19" t="str">
        <f>IF(G27="",G26,G27)</f>
        <v>卓 窓 会</v>
      </c>
    </row>
    <row r="27" spans="1:41" s="21" customFormat="1" ht="15" customHeight="1">
      <c r="A27" s="422"/>
      <c r="B27" s="371" t="s">
        <v>196</v>
      </c>
      <c r="C27" s="371"/>
      <c r="D27" s="371"/>
      <c r="E27" s="480"/>
      <c r="F27" s="480"/>
      <c r="G27" s="480"/>
      <c r="H27" s="480"/>
      <c r="I27" s="480"/>
      <c r="J27" s="481"/>
      <c r="K27" s="357"/>
      <c r="L27" s="357"/>
      <c r="M27" s="357"/>
      <c r="N27" s="357"/>
      <c r="O27" s="357"/>
      <c r="P27" s="377" t="s">
        <v>931</v>
      </c>
      <c r="Q27" s="374"/>
      <c r="R27" s="203" t="s">
        <v>932</v>
      </c>
      <c r="S27" s="374" t="s">
        <v>933</v>
      </c>
      <c r="T27" s="402"/>
      <c r="U27" s="377"/>
      <c r="V27" s="374"/>
      <c r="W27" s="205" t="s">
        <v>932</v>
      </c>
      <c r="X27" s="374"/>
      <c r="Y27" s="382"/>
      <c r="Z27" s="360"/>
      <c r="AA27" s="361"/>
      <c r="AB27" s="361"/>
      <c r="AC27" s="362"/>
      <c r="AM27" s="19"/>
      <c r="AN27" s="19"/>
      <c r="AO27" s="19"/>
    </row>
    <row r="28" spans="1:41" s="21" customFormat="1" ht="15" customHeight="1">
      <c r="A28" s="341">
        <v>2</v>
      </c>
      <c r="B28" s="491" t="s">
        <v>214</v>
      </c>
      <c r="C28" s="491"/>
      <c r="D28" s="491"/>
      <c r="E28" s="492" t="s">
        <v>105</v>
      </c>
      <c r="F28" s="492"/>
      <c r="G28" s="492" t="s">
        <v>92</v>
      </c>
      <c r="H28" s="492"/>
      <c r="I28" s="492"/>
      <c r="J28" s="494"/>
      <c r="K28" s="63"/>
      <c r="L28" s="346" t="s">
        <v>934</v>
      </c>
      <c r="M28" s="346"/>
      <c r="N28" s="346"/>
      <c r="O28" s="63"/>
      <c r="P28" s="347"/>
      <c r="Q28" s="348"/>
      <c r="R28" s="348"/>
      <c r="S28" s="348"/>
      <c r="T28" s="378"/>
      <c r="U28" s="63"/>
      <c r="V28" s="346" t="s">
        <v>934</v>
      </c>
      <c r="W28" s="346"/>
      <c r="X28" s="346"/>
      <c r="Y28" s="63"/>
      <c r="Z28" s="329">
        <f>IF(AND(L28="",Q28="",V28=""),"",COUNTIF(K28:Y29,"○")*2+COUNTIF(K28:Y29,"×"))</f>
        <v>4</v>
      </c>
      <c r="AA28" s="330"/>
      <c r="AB28" s="330">
        <f>IF(Z28="","",RANK(Z28,Z26:AA31,))</f>
        <v>1</v>
      </c>
      <c r="AC28" s="333"/>
      <c r="AJ28" s="21" t="str">
        <f>D25&amp;AB28</f>
        <v>Ｃ1</v>
      </c>
      <c r="AK28" s="21" t="str">
        <f>B28</f>
        <v>武知</v>
      </c>
      <c r="AL28" s="21" t="str">
        <f>B29</f>
        <v>吉成</v>
      </c>
      <c r="AM28" s="19" t="str">
        <f>E28</f>
        <v>(徳)</v>
      </c>
      <c r="AN28" s="19" t="str">
        <f>G28</f>
        <v>国府クラブ</v>
      </c>
      <c r="AO28" s="19" t="str">
        <f>IF(G29="",G28,G29)</f>
        <v>個　人</v>
      </c>
    </row>
    <row r="29" spans="1:41" s="21" customFormat="1" ht="15" customHeight="1">
      <c r="A29" s="408"/>
      <c r="B29" s="321" t="s">
        <v>130</v>
      </c>
      <c r="C29" s="321"/>
      <c r="D29" s="321"/>
      <c r="E29" s="478"/>
      <c r="F29" s="478"/>
      <c r="G29" s="478" t="s">
        <v>854</v>
      </c>
      <c r="H29" s="478"/>
      <c r="I29" s="478"/>
      <c r="J29" s="479"/>
      <c r="K29" s="373" t="s">
        <v>935</v>
      </c>
      <c r="L29" s="374"/>
      <c r="M29" s="205" t="s">
        <v>932</v>
      </c>
      <c r="N29" s="374" t="s">
        <v>933</v>
      </c>
      <c r="O29" s="402"/>
      <c r="P29" s="379"/>
      <c r="Q29" s="380"/>
      <c r="R29" s="380"/>
      <c r="S29" s="380"/>
      <c r="T29" s="381"/>
      <c r="U29" s="377" t="s">
        <v>935</v>
      </c>
      <c r="V29" s="374"/>
      <c r="W29" s="205" t="s">
        <v>932</v>
      </c>
      <c r="X29" s="374" t="s">
        <v>933</v>
      </c>
      <c r="Y29" s="382"/>
      <c r="Z29" s="368"/>
      <c r="AA29" s="369"/>
      <c r="AB29" s="369"/>
      <c r="AC29" s="370"/>
      <c r="AM29" s="19"/>
      <c r="AN29" s="19"/>
      <c r="AO29" s="19"/>
    </row>
    <row r="30" spans="1:41" s="21" customFormat="1" ht="15" customHeight="1">
      <c r="A30" s="341">
        <v>3</v>
      </c>
      <c r="B30" s="482" t="s">
        <v>212</v>
      </c>
      <c r="C30" s="482"/>
      <c r="D30" s="482"/>
      <c r="E30" s="492" t="s">
        <v>108</v>
      </c>
      <c r="F30" s="492"/>
      <c r="G30" s="492" t="s">
        <v>496</v>
      </c>
      <c r="H30" s="492"/>
      <c r="I30" s="492"/>
      <c r="J30" s="494"/>
      <c r="K30" s="66"/>
      <c r="L30" s="346"/>
      <c r="M30" s="346"/>
      <c r="N30" s="346"/>
      <c r="O30" s="63"/>
      <c r="P30" s="64"/>
      <c r="Q30" s="346" t="s">
        <v>930</v>
      </c>
      <c r="R30" s="346"/>
      <c r="S30" s="346"/>
      <c r="T30" s="67"/>
      <c r="U30" s="348"/>
      <c r="V30" s="348"/>
      <c r="W30" s="348"/>
      <c r="X30" s="348"/>
      <c r="Y30" s="349"/>
      <c r="Z30" s="360">
        <v>0</v>
      </c>
      <c r="AA30" s="361"/>
      <c r="AB30" s="361">
        <f>IF(Z30="","",RANK(Z30,Z26:AA31,))</f>
        <v>2</v>
      </c>
      <c r="AC30" s="362"/>
      <c r="AJ30" s="21" t="str">
        <f>D25&amp;AB30</f>
        <v>Ｃ2</v>
      </c>
      <c r="AK30" s="21" t="str">
        <f>B30</f>
        <v>瀬川</v>
      </c>
      <c r="AL30" s="21" t="str">
        <f>B31</f>
        <v>岡田</v>
      </c>
      <c r="AM30" s="19" t="str">
        <f>E30</f>
        <v>(高)</v>
      </c>
      <c r="AN30" s="19" t="str">
        <f>G30</f>
        <v>ＦＣ江陽</v>
      </c>
      <c r="AO30" s="19" t="str">
        <f>IF(G31="",G30,G31)</f>
        <v>鵬程万里</v>
      </c>
    </row>
    <row r="31" spans="1:41" s="21" customFormat="1" ht="15" customHeight="1">
      <c r="A31" s="342"/>
      <c r="B31" s="308" t="s">
        <v>251</v>
      </c>
      <c r="C31" s="308"/>
      <c r="D31" s="308"/>
      <c r="E31" s="472"/>
      <c r="F31" s="472"/>
      <c r="G31" s="472" t="s">
        <v>382</v>
      </c>
      <c r="H31" s="472"/>
      <c r="I31" s="472"/>
      <c r="J31" s="476"/>
      <c r="K31" s="335"/>
      <c r="L31" s="336"/>
      <c r="M31" s="200" t="s">
        <v>932</v>
      </c>
      <c r="N31" s="336"/>
      <c r="O31" s="340"/>
      <c r="P31" s="339" t="s">
        <v>931</v>
      </c>
      <c r="Q31" s="336"/>
      <c r="R31" s="200" t="s">
        <v>932</v>
      </c>
      <c r="S31" s="336" t="s">
        <v>933</v>
      </c>
      <c r="T31" s="340"/>
      <c r="U31" s="351"/>
      <c r="V31" s="351"/>
      <c r="W31" s="351"/>
      <c r="X31" s="351"/>
      <c r="Y31" s="352"/>
      <c r="Z31" s="331"/>
      <c r="AA31" s="332"/>
      <c r="AB31" s="332"/>
      <c r="AC31" s="334"/>
    </row>
    <row r="32" spans="1:41" s="21" customFormat="1" ht="4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41" s="21" customFormat="1" ht="15" customHeight="1">
      <c r="A33" s="2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38">
        <v>13</v>
      </c>
      <c r="Z33" s="338"/>
      <c r="AA33" s="337" t="s">
        <v>2</v>
      </c>
      <c r="AB33" s="338"/>
      <c r="AC33" s="338"/>
    </row>
    <row r="34" spans="1:41" s="21" customFormat="1" ht="15" customHeight="1">
      <c r="A34" s="25"/>
      <c r="B34" s="29"/>
      <c r="C34" s="29"/>
      <c r="D34" s="4" t="s">
        <v>6</v>
      </c>
      <c r="E34" s="483" t="s">
        <v>25</v>
      </c>
      <c r="F34" s="392"/>
      <c r="G34" s="392"/>
      <c r="H34" s="29"/>
      <c r="I34" s="29"/>
      <c r="J34" s="26"/>
      <c r="K34" s="484" t="str">
        <f>B35</f>
        <v>三好</v>
      </c>
      <c r="L34" s="484"/>
      <c r="M34" s="36" t="s">
        <v>18</v>
      </c>
      <c r="N34" s="484" t="str">
        <f>B36</f>
        <v>小松</v>
      </c>
      <c r="O34" s="484"/>
      <c r="P34" s="486" t="str">
        <f>B37</f>
        <v>宮武</v>
      </c>
      <c r="Q34" s="484"/>
      <c r="R34" s="36" t="s">
        <v>18</v>
      </c>
      <c r="S34" s="484" t="str">
        <f>B38</f>
        <v>山下</v>
      </c>
      <c r="T34" s="487"/>
      <c r="U34" s="484" t="str">
        <f>B39</f>
        <v>福島</v>
      </c>
      <c r="V34" s="484"/>
      <c r="W34" s="36" t="s">
        <v>18</v>
      </c>
      <c r="X34" s="484" t="str">
        <f>B40</f>
        <v>山本</v>
      </c>
      <c r="Y34" s="484"/>
      <c r="Z34" s="395" t="s">
        <v>17</v>
      </c>
      <c r="AA34" s="396"/>
      <c r="AB34" s="397" t="s">
        <v>13</v>
      </c>
      <c r="AC34" s="398"/>
    </row>
    <row r="35" spans="1:41" s="21" customFormat="1" ht="15" customHeight="1">
      <c r="A35" s="408">
        <v>1</v>
      </c>
      <c r="B35" s="470" t="s">
        <v>237</v>
      </c>
      <c r="C35" s="470"/>
      <c r="D35" s="470"/>
      <c r="E35" s="471" t="s">
        <v>107</v>
      </c>
      <c r="F35" s="471"/>
      <c r="G35" s="492">
        <v>2015</v>
      </c>
      <c r="H35" s="492"/>
      <c r="I35" s="492"/>
      <c r="J35" s="494"/>
      <c r="K35" s="485"/>
      <c r="L35" s="485"/>
      <c r="M35" s="485"/>
      <c r="N35" s="485"/>
      <c r="O35" s="485"/>
      <c r="P35" s="48"/>
      <c r="Q35" s="388" t="str">
        <f>IF(P36="","",IF(P36&gt;S36,"○","×"))</f>
        <v>○</v>
      </c>
      <c r="R35" s="388"/>
      <c r="S35" s="388"/>
      <c r="T35" s="59"/>
      <c r="U35" s="58"/>
      <c r="V35" s="388" t="str">
        <f>IF(U36="","",IF(U36&gt;X36,"○","×"))</f>
        <v>○</v>
      </c>
      <c r="W35" s="388"/>
      <c r="X35" s="388"/>
      <c r="Y35" s="59"/>
      <c r="Z35" s="495">
        <f>IF(AND(L35="",Q35="",V35=""),"",COUNTIF(K35:Y36,"○")*2+COUNTIF(K35:Y36,"×"))</f>
        <v>4</v>
      </c>
      <c r="AA35" s="496"/>
      <c r="AB35" s="496">
        <f>IF(Z35="","",RANK(Z35,Z35:AA40,))</f>
        <v>1</v>
      </c>
      <c r="AC35" s="497"/>
      <c r="AJ35" s="21" t="str">
        <f>D34&amp;AB35</f>
        <v>Ｄ1</v>
      </c>
      <c r="AK35" s="21" t="str">
        <f>B35</f>
        <v>三好</v>
      </c>
      <c r="AL35" s="21" t="str">
        <f>B36</f>
        <v>小松</v>
      </c>
      <c r="AM35" s="19" t="str">
        <f>E35</f>
        <v>(愛)</v>
      </c>
      <c r="AN35" s="19">
        <f>G35</f>
        <v>2015</v>
      </c>
      <c r="AO35" s="19">
        <f>IF(G36="",G35,G36)</f>
        <v>2015</v>
      </c>
    </row>
    <row r="36" spans="1:41" s="21" customFormat="1" ht="15" customHeight="1">
      <c r="A36" s="408"/>
      <c r="B36" s="321" t="s">
        <v>110</v>
      </c>
      <c r="C36" s="321"/>
      <c r="D36" s="321"/>
      <c r="E36" s="480"/>
      <c r="F36" s="480"/>
      <c r="G36" s="480"/>
      <c r="H36" s="480"/>
      <c r="I36" s="480"/>
      <c r="J36" s="481"/>
      <c r="K36" s="357"/>
      <c r="L36" s="357"/>
      <c r="M36" s="357"/>
      <c r="N36" s="357"/>
      <c r="O36" s="357"/>
      <c r="P36" s="365">
        <v>2</v>
      </c>
      <c r="Q36" s="364"/>
      <c r="R36" s="2" t="s">
        <v>8</v>
      </c>
      <c r="S36" s="364">
        <v>0</v>
      </c>
      <c r="T36" s="366"/>
      <c r="U36" s="364">
        <v>2</v>
      </c>
      <c r="V36" s="364"/>
      <c r="W36" s="2" t="s">
        <v>8</v>
      </c>
      <c r="X36" s="364">
        <v>1</v>
      </c>
      <c r="Y36" s="366"/>
      <c r="Z36" s="360"/>
      <c r="AA36" s="361"/>
      <c r="AB36" s="361"/>
      <c r="AC36" s="362"/>
      <c r="AM36" s="19"/>
      <c r="AN36" s="19"/>
      <c r="AO36" s="19"/>
    </row>
    <row r="37" spans="1:41" s="21" customFormat="1" ht="15" customHeight="1">
      <c r="A37" s="399">
        <v>2</v>
      </c>
      <c r="B37" s="482" t="s">
        <v>283</v>
      </c>
      <c r="C37" s="482"/>
      <c r="D37" s="482"/>
      <c r="E37" s="492" t="s">
        <v>106</v>
      </c>
      <c r="F37" s="492"/>
      <c r="G37" s="492" t="s">
        <v>116</v>
      </c>
      <c r="H37" s="492"/>
      <c r="I37" s="492"/>
      <c r="J37" s="494"/>
      <c r="K37" s="63"/>
      <c r="L37" s="346" t="str">
        <f>IF(K38="","",IF(K38&gt;N38,"○","×"))</f>
        <v>×</v>
      </c>
      <c r="M37" s="346"/>
      <c r="N37" s="346"/>
      <c r="O37" s="63"/>
      <c r="P37" s="347"/>
      <c r="Q37" s="348"/>
      <c r="R37" s="348"/>
      <c r="S37" s="348"/>
      <c r="T37" s="378"/>
      <c r="U37" s="63"/>
      <c r="V37" s="346" t="str">
        <f>IF(U38="","",IF(U38&gt;X38,"○","×"))</f>
        <v>×</v>
      </c>
      <c r="W37" s="346"/>
      <c r="X37" s="346"/>
      <c r="Y37" s="63"/>
      <c r="Z37" s="329">
        <f>IF(AND(L37="",Q37="",V37=""),"",COUNTIF(K37:Y38,"○")*2+COUNTIF(K37:Y38,"×"))</f>
        <v>2</v>
      </c>
      <c r="AA37" s="330"/>
      <c r="AB37" s="330">
        <f>IF(Z37="","",RANK(Z37,Z35:AA40,))</f>
        <v>3</v>
      </c>
      <c r="AC37" s="333"/>
      <c r="AJ37" s="21" t="str">
        <f>D34&amp;AB37</f>
        <v>Ｄ3</v>
      </c>
      <c r="AK37" s="21" t="str">
        <f>B37</f>
        <v>宮武</v>
      </c>
      <c r="AL37" s="21" t="str">
        <f>B38</f>
        <v>山下</v>
      </c>
      <c r="AM37" s="19" t="str">
        <f>E37</f>
        <v>(香)</v>
      </c>
      <c r="AN37" s="19" t="str">
        <f>G37</f>
        <v>ヴィスポことひら</v>
      </c>
      <c r="AO37" s="19" t="str">
        <f>IF(G38="",G37,G38)</f>
        <v>ヴィスポことひら</v>
      </c>
    </row>
    <row r="38" spans="1:41" s="21" customFormat="1" ht="15" customHeight="1">
      <c r="A38" s="422"/>
      <c r="B38" s="321" t="s">
        <v>257</v>
      </c>
      <c r="C38" s="321"/>
      <c r="D38" s="321"/>
      <c r="E38" s="478"/>
      <c r="F38" s="478"/>
      <c r="G38" s="478"/>
      <c r="H38" s="478"/>
      <c r="I38" s="478"/>
      <c r="J38" s="479"/>
      <c r="K38" s="374">
        <f>IF(S36="","",S36)</f>
        <v>0</v>
      </c>
      <c r="L38" s="374"/>
      <c r="M38" s="5" t="s">
        <v>8</v>
      </c>
      <c r="N38" s="374">
        <f>IF(P36="","",P36)</f>
        <v>2</v>
      </c>
      <c r="O38" s="374"/>
      <c r="P38" s="379"/>
      <c r="Q38" s="380"/>
      <c r="R38" s="380"/>
      <c r="S38" s="380"/>
      <c r="T38" s="381"/>
      <c r="U38" s="374">
        <v>1</v>
      </c>
      <c r="V38" s="374"/>
      <c r="W38" s="5" t="s">
        <v>8</v>
      </c>
      <c r="X38" s="374">
        <v>2</v>
      </c>
      <c r="Y38" s="374"/>
      <c r="Z38" s="368"/>
      <c r="AA38" s="369"/>
      <c r="AB38" s="369"/>
      <c r="AC38" s="370"/>
      <c r="AM38" s="19"/>
      <c r="AN38" s="19"/>
      <c r="AO38" s="19"/>
    </row>
    <row r="39" spans="1:41" s="21" customFormat="1" ht="15" customHeight="1">
      <c r="A39" s="341">
        <v>3</v>
      </c>
      <c r="B39" s="482" t="s">
        <v>277</v>
      </c>
      <c r="C39" s="482"/>
      <c r="D39" s="482"/>
      <c r="E39" s="492" t="s">
        <v>105</v>
      </c>
      <c r="F39" s="492"/>
      <c r="G39" s="492" t="s">
        <v>178</v>
      </c>
      <c r="H39" s="492"/>
      <c r="I39" s="492"/>
      <c r="J39" s="494"/>
      <c r="K39" s="66"/>
      <c r="L39" s="346" t="str">
        <f>IF(K40="","",IF(K40&gt;N40,"○","×"))</f>
        <v>×</v>
      </c>
      <c r="M39" s="346"/>
      <c r="N39" s="346"/>
      <c r="O39" s="63"/>
      <c r="P39" s="64"/>
      <c r="Q39" s="346" t="str">
        <f>IF(P40="","",IF(P40&gt;S40,"○","×"))</f>
        <v>○</v>
      </c>
      <c r="R39" s="346"/>
      <c r="S39" s="346"/>
      <c r="T39" s="67"/>
      <c r="U39" s="348"/>
      <c r="V39" s="348"/>
      <c r="W39" s="348"/>
      <c r="X39" s="348"/>
      <c r="Y39" s="349"/>
      <c r="Z39" s="360">
        <f>IF(AND(L39="",Q39="",V39=""),"",COUNTIF(K39:Y40,"○")*2+COUNTIF(K39:Y40,"×"))</f>
        <v>3</v>
      </c>
      <c r="AA39" s="361"/>
      <c r="AB39" s="361">
        <f>IF(Z39="","",RANK(Z39,Z35:AA40,))</f>
        <v>2</v>
      </c>
      <c r="AC39" s="362"/>
      <c r="AJ39" s="21" t="str">
        <f>D34&amp;AB39</f>
        <v>Ｄ2</v>
      </c>
      <c r="AK39" s="21" t="str">
        <f>B39</f>
        <v>福島</v>
      </c>
      <c r="AL39" s="21" t="str">
        <f>B40</f>
        <v>山本</v>
      </c>
      <c r="AM39" s="19" t="str">
        <f>E39</f>
        <v>(徳)</v>
      </c>
      <c r="AN39" s="19" t="str">
        <f>G39</f>
        <v>ふれあい</v>
      </c>
      <c r="AO39" s="19" t="str">
        <f>IF(G40="",G39,G40)</f>
        <v>ふれあい</v>
      </c>
    </row>
    <row r="40" spans="1:41" s="21" customFormat="1" ht="15" customHeight="1">
      <c r="A40" s="342"/>
      <c r="B40" s="308" t="s">
        <v>164</v>
      </c>
      <c r="C40" s="308"/>
      <c r="D40" s="308"/>
      <c r="E40" s="472"/>
      <c r="F40" s="472"/>
      <c r="G40" s="472"/>
      <c r="H40" s="472"/>
      <c r="I40" s="472"/>
      <c r="J40" s="476"/>
      <c r="K40" s="335">
        <f>IF(X36="","",X36)</f>
        <v>1</v>
      </c>
      <c r="L40" s="336"/>
      <c r="M40" s="6" t="s">
        <v>8</v>
      </c>
      <c r="N40" s="336">
        <f>IF(U36="","",U36)</f>
        <v>2</v>
      </c>
      <c r="O40" s="336"/>
      <c r="P40" s="339">
        <f>IF(X38="","",X38)</f>
        <v>2</v>
      </c>
      <c r="Q40" s="336"/>
      <c r="R40" s="6" t="s">
        <v>8</v>
      </c>
      <c r="S40" s="336">
        <f>IF(U38="","",U38)</f>
        <v>1</v>
      </c>
      <c r="T40" s="340"/>
      <c r="U40" s="351"/>
      <c r="V40" s="351"/>
      <c r="W40" s="351"/>
      <c r="X40" s="351"/>
      <c r="Y40" s="352"/>
      <c r="Z40" s="331"/>
      <c r="AA40" s="332"/>
      <c r="AB40" s="332"/>
      <c r="AC40" s="334"/>
    </row>
    <row r="41" spans="1:41" s="21" customFormat="1" ht="4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</row>
    <row r="42" spans="1:41" s="21" customFormat="1" ht="15" customHeight="1">
      <c r="A42" s="2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38">
        <v>13</v>
      </c>
      <c r="Z42" s="338"/>
      <c r="AA42" s="337" t="s">
        <v>2</v>
      </c>
      <c r="AB42" s="338"/>
      <c r="AC42" s="338"/>
    </row>
    <row r="43" spans="1:41" s="21" customFormat="1" ht="15" customHeight="1">
      <c r="A43" s="25"/>
      <c r="B43" s="29"/>
      <c r="C43" s="29"/>
      <c r="D43" s="4" t="s">
        <v>19</v>
      </c>
      <c r="E43" s="483" t="s">
        <v>25</v>
      </c>
      <c r="F43" s="392"/>
      <c r="G43" s="392"/>
      <c r="H43" s="29"/>
      <c r="I43" s="29"/>
      <c r="J43" s="26"/>
      <c r="K43" s="484" t="str">
        <f>B44</f>
        <v>橋田</v>
      </c>
      <c r="L43" s="484"/>
      <c r="M43" s="36" t="s">
        <v>18</v>
      </c>
      <c r="N43" s="484" t="str">
        <f>B45</f>
        <v>西川</v>
      </c>
      <c r="O43" s="484"/>
      <c r="P43" s="486" t="str">
        <f>B46</f>
        <v>小田</v>
      </c>
      <c r="Q43" s="484"/>
      <c r="R43" s="36" t="s">
        <v>18</v>
      </c>
      <c r="S43" s="484" t="str">
        <f>B47</f>
        <v>青木</v>
      </c>
      <c r="T43" s="487"/>
      <c r="U43" s="484" t="str">
        <f>B48</f>
        <v>原</v>
      </c>
      <c r="V43" s="484"/>
      <c r="W43" s="36" t="s">
        <v>18</v>
      </c>
      <c r="X43" s="484" t="str">
        <f>B49</f>
        <v>井内</v>
      </c>
      <c r="Y43" s="484"/>
      <c r="Z43" s="395" t="s">
        <v>17</v>
      </c>
      <c r="AA43" s="396"/>
      <c r="AB43" s="397" t="s">
        <v>13</v>
      </c>
      <c r="AC43" s="398"/>
    </row>
    <row r="44" spans="1:41" s="21" customFormat="1" ht="15" customHeight="1">
      <c r="A44" s="422">
        <v>1</v>
      </c>
      <c r="B44" s="470" t="s">
        <v>202</v>
      </c>
      <c r="C44" s="470"/>
      <c r="D44" s="470"/>
      <c r="E44" s="478" t="s">
        <v>108</v>
      </c>
      <c r="F44" s="478"/>
      <c r="G44" s="478" t="s">
        <v>90</v>
      </c>
      <c r="H44" s="478"/>
      <c r="I44" s="478"/>
      <c r="J44" s="479"/>
      <c r="K44" s="485"/>
      <c r="L44" s="485"/>
      <c r="M44" s="485"/>
      <c r="N44" s="485"/>
      <c r="O44" s="485"/>
      <c r="P44" s="48"/>
      <c r="Q44" s="388" t="str">
        <f>IF(P45="","",IF(P45&gt;S45,"○","×"))</f>
        <v>×</v>
      </c>
      <c r="R44" s="388"/>
      <c r="S44" s="388"/>
      <c r="T44" s="59"/>
      <c r="U44" s="58"/>
      <c r="V44" s="388" t="str">
        <f>IF(U45="","",IF(U45&gt;X45,"○","×"))</f>
        <v>○</v>
      </c>
      <c r="W44" s="388"/>
      <c r="X44" s="388"/>
      <c r="Y44" s="59"/>
      <c r="Z44" s="495">
        <f>IF(AND(L44="",Q44="",V44=""),"",COUNTIF(K44:Y45,"○")*2+COUNTIF(K44:Y45,"×"))</f>
        <v>3</v>
      </c>
      <c r="AA44" s="496"/>
      <c r="AB44" s="496">
        <f>IF(Z44="","",RANK(Z44,Z44:AA49,))</f>
        <v>2</v>
      </c>
      <c r="AC44" s="497"/>
      <c r="AJ44" s="21" t="str">
        <f>D43&amp;AB44</f>
        <v>Ｅ2</v>
      </c>
      <c r="AK44" s="21" t="str">
        <f>B44</f>
        <v>橋田</v>
      </c>
      <c r="AL44" s="21" t="str">
        <f>B45</f>
        <v>西川</v>
      </c>
      <c r="AM44" s="19" t="str">
        <f>E44</f>
        <v>(高)</v>
      </c>
      <c r="AN44" s="19" t="str">
        <f>G44</f>
        <v>ピンポン館</v>
      </c>
      <c r="AO44" s="19" t="str">
        <f>IF(G45="",G44,G45)</f>
        <v>ピンポン館</v>
      </c>
    </row>
    <row r="45" spans="1:41" s="21" customFormat="1" ht="15" customHeight="1">
      <c r="A45" s="422"/>
      <c r="B45" s="321" t="s">
        <v>167</v>
      </c>
      <c r="C45" s="321"/>
      <c r="D45" s="321"/>
      <c r="E45" s="480"/>
      <c r="F45" s="480"/>
      <c r="G45" s="480"/>
      <c r="H45" s="480"/>
      <c r="I45" s="480"/>
      <c r="J45" s="481"/>
      <c r="K45" s="357"/>
      <c r="L45" s="357"/>
      <c r="M45" s="357"/>
      <c r="N45" s="357"/>
      <c r="O45" s="357"/>
      <c r="P45" s="365">
        <v>0</v>
      </c>
      <c r="Q45" s="364"/>
      <c r="R45" s="2" t="s">
        <v>8</v>
      </c>
      <c r="S45" s="364">
        <v>2</v>
      </c>
      <c r="T45" s="366"/>
      <c r="U45" s="364">
        <v>2</v>
      </c>
      <c r="V45" s="364"/>
      <c r="W45" s="2" t="s">
        <v>8</v>
      </c>
      <c r="X45" s="364">
        <v>0</v>
      </c>
      <c r="Y45" s="366"/>
      <c r="Z45" s="360"/>
      <c r="AA45" s="361"/>
      <c r="AB45" s="361"/>
      <c r="AC45" s="362"/>
      <c r="AM45" s="19"/>
      <c r="AN45" s="19"/>
      <c r="AO45" s="19"/>
    </row>
    <row r="46" spans="1:41" s="21" customFormat="1" ht="15" customHeight="1">
      <c r="A46" s="341">
        <v>2</v>
      </c>
      <c r="B46" s="482" t="s">
        <v>157</v>
      </c>
      <c r="C46" s="482"/>
      <c r="D46" s="482"/>
      <c r="E46" s="492" t="s">
        <v>107</v>
      </c>
      <c r="F46" s="492"/>
      <c r="G46" s="492" t="s">
        <v>340</v>
      </c>
      <c r="H46" s="492"/>
      <c r="I46" s="492"/>
      <c r="J46" s="494"/>
      <c r="K46" s="63"/>
      <c r="L46" s="346" t="str">
        <f>IF(K47="","",IF(K47&gt;N47,"○","×"))</f>
        <v>○</v>
      </c>
      <c r="M46" s="346"/>
      <c r="N46" s="346"/>
      <c r="O46" s="63"/>
      <c r="P46" s="347"/>
      <c r="Q46" s="348"/>
      <c r="R46" s="348"/>
      <c r="S46" s="348"/>
      <c r="T46" s="378"/>
      <c r="U46" s="63"/>
      <c r="V46" s="346" t="str">
        <f>IF(U47="","",IF(U47&gt;X47,"○","×"))</f>
        <v>○</v>
      </c>
      <c r="W46" s="346"/>
      <c r="X46" s="346"/>
      <c r="Y46" s="63"/>
      <c r="Z46" s="329">
        <f>IF(AND(L46="",Q46="",V46=""),"",COUNTIF(K46:Y47,"○")*2+COUNTIF(K46:Y47,"×"))</f>
        <v>4</v>
      </c>
      <c r="AA46" s="330"/>
      <c r="AB46" s="330">
        <f>IF(Z46="","",RANK(Z46,Z44:AA49,))</f>
        <v>1</v>
      </c>
      <c r="AC46" s="333"/>
      <c r="AJ46" s="21" t="str">
        <f>D43&amp;AB46</f>
        <v>Ｅ1</v>
      </c>
      <c r="AK46" s="21" t="str">
        <f>B46</f>
        <v>小田</v>
      </c>
      <c r="AL46" s="21" t="str">
        <f>B47</f>
        <v>青木</v>
      </c>
      <c r="AM46" s="19" t="str">
        <f>E46</f>
        <v>(愛)</v>
      </c>
      <c r="AN46" s="19" t="str">
        <f>G46</f>
        <v>みずは桜</v>
      </c>
      <c r="AO46" s="19" t="str">
        <f>IF(G47="",G46,G47)</f>
        <v>帝友クラブ</v>
      </c>
    </row>
    <row r="47" spans="1:41" s="21" customFormat="1" ht="15" customHeight="1">
      <c r="A47" s="408"/>
      <c r="B47" s="321" t="s">
        <v>390</v>
      </c>
      <c r="C47" s="321"/>
      <c r="D47" s="321"/>
      <c r="E47" s="478"/>
      <c r="F47" s="478"/>
      <c r="G47" s="478" t="s">
        <v>502</v>
      </c>
      <c r="H47" s="478"/>
      <c r="I47" s="478"/>
      <c r="J47" s="479"/>
      <c r="K47" s="374">
        <f>IF(S45="","",S45)</f>
        <v>2</v>
      </c>
      <c r="L47" s="374"/>
      <c r="M47" s="5" t="s">
        <v>8</v>
      </c>
      <c r="N47" s="374">
        <f>IF(P45="","",P45)</f>
        <v>0</v>
      </c>
      <c r="O47" s="374"/>
      <c r="P47" s="379"/>
      <c r="Q47" s="380"/>
      <c r="R47" s="380"/>
      <c r="S47" s="380"/>
      <c r="T47" s="381"/>
      <c r="U47" s="374">
        <v>2</v>
      </c>
      <c r="V47" s="374"/>
      <c r="W47" s="5" t="s">
        <v>8</v>
      </c>
      <c r="X47" s="374">
        <v>0</v>
      </c>
      <c r="Y47" s="374"/>
      <c r="Z47" s="368"/>
      <c r="AA47" s="369"/>
      <c r="AB47" s="369"/>
      <c r="AC47" s="370"/>
      <c r="AM47" s="19"/>
      <c r="AN47" s="19"/>
      <c r="AO47" s="19"/>
    </row>
    <row r="48" spans="1:41" s="21" customFormat="1" ht="15" customHeight="1">
      <c r="A48" s="341">
        <v>3</v>
      </c>
      <c r="B48" s="482" t="s">
        <v>278</v>
      </c>
      <c r="C48" s="482"/>
      <c r="D48" s="482"/>
      <c r="E48" s="492" t="s">
        <v>105</v>
      </c>
      <c r="F48" s="492"/>
      <c r="G48" s="492" t="s">
        <v>302</v>
      </c>
      <c r="H48" s="492"/>
      <c r="I48" s="492"/>
      <c r="J48" s="494"/>
      <c r="K48" s="66"/>
      <c r="L48" s="346" t="str">
        <f>IF(K49="","",IF(K49&gt;N49,"○","×"))</f>
        <v>×</v>
      </c>
      <c r="M48" s="346"/>
      <c r="N48" s="346"/>
      <c r="O48" s="63"/>
      <c r="P48" s="64"/>
      <c r="Q48" s="346" t="str">
        <f>IF(P49="","",IF(P49&gt;S49,"○","×"))</f>
        <v>×</v>
      </c>
      <c r="R48" s="346"/>
      <c r="S48" s="346"/>
      <c r="T48" s="67"/>
      <c r="U48" s="348"/>
      <c r="V48" s="348"/>
      <c r="W48" s="348"/>
      <c r="X48" s="348"/>
      <c r="Y48" s="349"/>
      <c r="Z48" s="360">
        <f>IF(AND(L48="",Q48="",V48=""),"",COUNTIF(K48:Y49,"○")*2+COUNTIF(K48:Y49,"×"))</f>
        <v>2</v>
      </c>
      <c r="AA48" s="361"/>
      <c r="AB48" s="361">
        <f>IF(Z48="","",RANK(Z48,Z44:AA49,))</f>
        <v>3</v>
      </c>
      <c r="AC48" s="362"/>
      <c r="AJ48" s="21" t="str">
        <f>D43&amp;AB48</f>
        <v>Ｅ3</v>
      </c>
      <c r="AK48" s="21" t="str">
        <f>B48</f>
        <v>原</v>
      </c>
      <c r="AL48" s="21" t="str">
        <f>B49</f>
        <v>井内</v>
      </c>
      <c r="AM48" s="19" t="str">
        <f>E48</f>
        <v>(徳)</v>
      </c>
      <c r="AN48" s="19" t="str">
        <f>G48</f>
        <v>名西クラブ</v>
      </c>
      <c r="AO48" s="19" t="str">
        <f>IF(G49="",G48,G49)</f>
        <v>北島体協</v>
      </c>
    </row>
    <row r="49" spans="1:33" s="21" customFormat="1" ht="15" customHeight="1">
      <c r="A49" s="342"/>
      <c r="B49" s="308" t="s">
        <v>189</v>
      </c>
      <c r="C49" s="308"/>
      <c r="D49" s="308"/>
      <c r="E49" s="472"/>
      <c r="F49" s="472"/>
      <c r="G49" s="472" t="s">
        <v>503</v>
      </c>
      <c r="H49" s="472"/>
      <c r="I49" s="472"/>
      <c r="J49" s="476"/>
      <c r="K49" s="335">
        <f>IF(X45="","",X45)</f>
        <v>0</v>
      </c>
      <c r="L49" s="336"/>
      <c r="M49" s="6" t="s">
        <v>8</v>
      </c>
      <c r="N49" s="336">
        <f>IF(U45="","",U45)</f>
        <v>2</v>
      </c>
      <c r="O49" s="336"/>
      <c r="P49" s="339">
        <f>IF(X47="","",X47)</f>
        <v>0</v>
      </c>
      <c r="Q49" s="336"/>
      <c r="R49" s="6" t="s">
        <v>8</v>
      </c>
      <c r="S49" s="336">
        <f>IF(U47="","",U47)</f>
        <v>2</v>
      </c>
      <c r="T49" s="340"/>
      <c r="U49" s="351"/>
      <c r="V49" s="351"/>
      <c r="W49" s="351"/>
      <c r="X49" s="351"/>
      <c r="Y49" s="352"/>
      <c r="Z49" s="331"/>
      <c r="AA49" s="332"/>
      <c r="AB49" s="332"/>
      <c r="AC49" s="334"/>
    </row>
    <row r="50" spans="1:33" ht="21" customHeight="1">
      <c r="D50" s="401" t="s">
        <v>909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35"/>
    </row>
    <row r="51" spans="1:33" ht="1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35"/>
    </row>
    <row r="52" spans="1:33" s="21" customFormat="1" ht="17.25" customHeight="1">
      <c r="B52" s="2" t="s">
        <v>9</v>
      </c>
      <c r="C52" s="321" t="s">
        <v>1</v>
      </c>
      <c r="D52" s="321"/>
      <c r="E52" s="321"/>
      <c r="F52" s="321"/>
      <c r="G52" s="321"/>
      <c r="H52" s="2" t="s">
        <v>10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1:33" s="21" customFormat="1" ht="15" customHeight="1">
      <c r="A53" s="17"/>
      <c r="B53" s="9"/>
      <c r="C53" s="75"/>
      <c r="D53" s="42"/>
      <c r="E53" s="75"/>
      <c r="F53" s="75"/>
      <c r="G53" s="75"/>
      <c r="H53" s="75"/>
      <c r="I53" s="75"/>
      <c r="J53" s="9"/>
      <c r="K53" s="16"/>
      <c r="L53" s="16"/>
      <c r="M53" s="2"/>
      <c r="N53" s="16"/>
      <c r="O53" s="16"/>
      <c r="P53" s="16"/>
      <c r="Q53" s="16"/>
      <c r="R53" s="2"/>
      <c r="S53" s="16"/>
      <c r="T53" s="16"/>
      <c r="U53" s="17"/>
      <c r="V53" s="17"/>
      <c r="W53" s="17"/>
      <c r="X53" s="17"/>
      <c r="Y53" s="17"/>
      <c r="Z53" s="17"/>
      <c r="AA53" s="17"/>
      <c r="AB53" s="17"/>
      <c r="AC53" s="17"/>
    </row>
    <row r="54" spans="1:33" s="21" customFormat="1" ht="15" customHeight="1">
      <c r="A54" s="358" t="s">
        <v>53</v>
      </c>
      <c r="B54" s="358"/>
      <c r="C54" s="358"/>
      <c r="D54" s="358"/>
      <c r="E54" s="358"/>
      <c r="F54" s="35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21" customFormat="1" ht="15" customHeight="1">
      <c r="A55" s="359" t="s">
        <v>45</v>
      </c>
      <c r="B55" s="359"/>
      <c r="C55" s="359"/>
      <c r="D55" s="359"/>
      <c r="E55" s="359"/>
      <c r="F55" s="359"/>
      <c r="G55" s="2" t="s">
        <v>7</v>
      </c>
      <c r="H55" s="17">
        <v>2</v>
      </c>
      <c r="I55" s="17" t="s">
        <v>27</v>
      </c>
      <c r="J55" s="17">
        <v>3</v>
      </c>
      <c r="K55" s="358" t="s">
        <v>50</v>
      </c>
      <c r="L55" s="359"/>
      <c r="M55" s="17"/>
      <c r="N55" s="2" t="s">
        <v>16</v>
      </c>
      <c r="O55" s="17">
        <v>1</v>
      </c>
      <c r="P55" s="17" t="s">
        <v>27</v>
      </c>
      <c r="Q55" s="17">
        <v>3</v>
      </c>
      <c r="R55" s="358" t="s">
        <v>51</v>
      </c>
      <c r="S55" s="359"/>
      <c r="T55" s="17"/>
      <c r="U55" s="2" t="s">
        <v>28</v>
      </c>
      <c r="V55" s="17">
        <v>1</v>
      </c>
      <c r="W55" s="17" t="s">
        <v>27</v>
      </c>
      <c r="X55" s="17">
        <v>2</v>
      </c>
      <c r="Y55" s="358" t="s">
        <v>52</v>
      </c>
      <c r="Z55" s="359"/>
      <c r="AA55" s="17"/>
      <c r="AB55" s="17"/>
      <c r="AC55" s="17"/>
      <c r="AD55" s="17"/>
      <c r="AE55" s="17"/>
      <c r="AF55" s="17"/>
      <c r="AG55" s="17"/>
    </row>
    <row r="56" spans="1:33" s="21" customFormat="1" ht="15" customHeight="1">
      <c r="A56" s="359" t="s">
        <v>46</v>
      </c>
      <c r="B56" s="359"/>
      <c r="C56" s="359"/>
      <c r="D56" s="359"/>
      <c r="E56" s="359"/>
      <c r="F56" s="359"/>
      <c r="G56" s="2" t="s">
        <v>7</v>
      </c>
      <c r="H56" s="17">
        <v>1</v>
      </c>
      <c r="I56" s="17" t="s">
        <v>27</v>
      </c>
      <c r="J56" s="17">
        <v>4</v>
      </c>
      <c r="K56" s="358" t="s">
        <v>51</v>
      </c>
      <c r="L56" s="359"/>
      <c r="M56" s="17"/>
      <c r="N56" s="2" t="s">
        <v>16</v>
      </c>
      <c r="O56" s="17">
        <v>2</v>
      </c>
      <c r="P56" s="17" t="s">
        <v>27</v>
      </c>
      <c r="Q56" s="17">
        <v>3</v>
      </c>
      <c r="R56" s="358" t="s">
        <v>50</v>
      </c>
      <c r="S56" s="359"/>
      <c r="T56" s="17"/>
      <c r="U56" s="2" t="s">
        <v>28</v>
      </c>
      <c r="V56" s="17">
        <v>1</v>
      </c>
      <c r="W56" s="17" t="s">
        <v>27</v>
      </c>
      <c r="X56" s="17">
        <v>3</v>
      </c>
      <c r="Y56" s="358" t="s">
        <v>54</v>
      </c>
      <c r="Z56" s="359"/>
      <c r="AA56" s="17"/>
      <c r="AB56" s="2" t="s">
        <v>31</v>
      </c>
      <c r="AC56" s="17">
        <v>2</v>
      </c>
      <c r="AD56" s="17" t="s">
        <v>27</v>
      </c>
      <c r="AE56" s="17">
        <v>4</v>
      </c>
      <c r="AF56" s="358" t="s">
        <v>52</v>
      </c>
      <c r="AG56" s="359"/>
    </row>
    <row r="57" spans="1:33" s="21" customFormat="1" ht="15" customHeight="1">
      <c r="A57" s="17"/>
      <c r="B57" s="17"/>
      <c r="C57" s="17"/>
      <c r="D57" s="17"/>
      <c r="E57" s="17"/>
      <c r="F57" s="17"/>
      <c r="G57" s="2" t="s">
        <v>38</v>
      </c>
      <c r="H57" s="17">
        <v>1</v>
      </c>
      <c r="I57" s="17" t="s">
        <v>27</v>
      </c>
      <c r="J57" s="17">
        <v>2</v>
      </c>
      <c r="K57" s="358" t="s">
        <v>54</v>
      </c>
      <c r="L57" s="359"/>
      <c r="M57" s="17"/>
      <c r="N57" s="2" t="s">
        <v>39</v>
      </c>
      <c r="O57" s="17">
        <v>3</v>
      </c>
      <c r="P57" s="17" t="s">
        <v>27</v>
      </c>
      <c r="Q57" s="17">
        <v>4</v>
      </c>
      <c r="R57" s="358" t="s">
        <v>50</v>
      </c>
      <c r="S57" s="35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21" customFormat="1" ht="15" customHeight="1">
      <c r="A58" s="17"/>
      <c r="B58" s="17"/>
      <c r="C58" s="17"/>
      <c r="D58" s="17"/>
      <c r="E58" s="17"/>
      <c r="F58" s="17"/>
      <c r="G58" s="2"/>
      <c r="H58" s="17"/>
      <c r="I58" s="17"/>
      <c r="J58" s="17"/>
      <c r="K58" s="2"/>
      <c r="L58" s="17"/>
      <c r="M58" s="17"/>
      <c r="N58" s="2"/>
      <c r="O58" s="17"/>
      <c r="P58" s="17"/>
      <c r="Q58" s="17"/>
      <c r="R58" s="2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21" customFormat="1" ht="15" customHeight="1">
      <c r="A59" s="2" t="s">
        <v>9</v>
      </c>
      <c r="B59" s="321" t="s">
        <v>335</v>
      </c>
      <c r="C59" s="354"/>
      <c r="D59" s="354"/>
      <c r="E59" s="354"/>
      <c r="F59" s="354"/>
      <c r="G59" s="354"/>
      <c r="H59" s="354"/>
      <c r="I59" s="2" t="s">
        <v>10</v>
      </c>
      <c r="J59" s="16"/>
      <c r="K59" s="17"/>
      <c r="L59" s="17"/>
      <c r="M59" s="17"/>
      <c r="N59" s="17"/>
      <c r="O59" s="17"/>
      <c r="P59" s="19"/>
      <c r="Q59" s="17"/>
      <c r="R59" s="17"/>
      <c r="S59" s="17"/>
      <c r="T59" s="17"/>
      <c r="U59" s="17"/>
    </row>
    <row r="60" spans="1:33" s="21" customFormat="1" ht="15" customHeight="1"/>
    <row r="61" spans="1:33" s="21" customFormat="1" ht="15" customHeight="1">
      <c r="A61" s="306" t="s">
        <v>3</v>
      </c>
      <c r="B61" s="307">
        <v>1</v>
      </c>
      <c r="C61" s="469" t="str">
        <f>IF(ISERROR(VLOOKUP(A61&amp;B61,$AJ:$AO,2,FALSE))=TRUE,"",VLOOKUP(A61&amp;B61,$AJ:$AO,2,FALSE))</f>
        <v>下村</v>
      </c>
      <c r="D61" s="470"/>
      <c r="E61" s="470"/>
      <c r="F61" s="471" t="str">
        <f>IF(ISERROR(VLOOKUP(A61&amp;B61,$AJ:$AO,4,FALSE))=TRUE,"(　)",VLOOKUP(A61&amp;B61,$AJ:$AO,4,FALSE))</f>
        <v>(高)</v>
      </c>
      <c r="G61" s="471"/>
      <c r="H61" s="471" t="str">
        <f>IF(ISERROR(VLOOKUP(A61&amp;B61,$AJ:$AO,5,FALSE))=TRUE,"",VLOOKUP(A61&amp;B61,$AJ:$AO,5,FALSE))</f>
        <v>ＴＥＡＭ２５</v>
      </c>
      <c r="I61" s="471"/>
      <c r="J61" s="471"/>
      <c r="K61" s="473"/>
      <c r="L61" s="97"/>
      <c r="M61" s="97"/>
      <c r="N61" s="90"/>
      <c r="P61" s="90"/>
      <c r="Q61" s="90"/>
      <c r="S61" s="94"/>
      <c r="T61" s="90"/>
      <c r="U61" s="90"/>
    </row>
    <row r="62" spans="1:33" s="21" customFormat="1" ht="15" customHeight="1">
      <c r="A62" s="307"/>
      <c r="B62" s="307"/>
      <c r="C62" s="474" t="str">
        <f>IF(ISERROR(VLOOKUP(A61&amp;B61,$AJ:$AO,3,FALSE))=TRUE,"",VLOOKUP(A61&amp;B61,$AJ:$AO,3,FALSE))</f>
        <v>恒石</v>
      </c>
      <c r="D62" s="475"/>
      <c r="E62" s="475"/>
      <c r="F62" s="472"/>
      <c r="G62" s="472"/>
      <c r="H62" s="472" t="str">
        <f>IF(ISERROR(VLOOKUP(A61&amp;B61,$AJ:$AO,6,FALSE))=TRUE,"",VLOOKUP(A61&amp;B61,$AJ:$AO,6,FALSE))</f>
        <v>ＴＥＡＭ２５</v>
      </c>
      <c r="I62" s="472"/>
      <c r="J62" s="472"/>
      <c r="K62" s="476"/>
      <c r="L62" s="158"/>
      <c r="M62" s="159"/>
      <c r="N62" s="99"/>
      <c r="P62" s="90"/>
      <c r="Q62" s="90"/>
      <c r="S62" s="94"/>
      <c r="T62" s="94"/>
      <c r="U62" s="92"/>
      <c r="V62" s="469" t="str">
        <f>IF(ISERROR(VLOOKUP(AE62&amp;AF62,$AJ:$AO,2,FALSE))=TRUE,"",VLOOKUP(AE62&amp;AF62,$AJ:$AO,2,FALSE))</f>
        <v>武知</v>
      </c>
      <c r="W62" s="470"/>
      <c r="X62" s="470"/>
      <c r="Y62" s="471" t="str">
        <f>IF(ISERROR(VLOOKUP(AE62&amp;AF62,$AJ:$AO,4,FALSE))=TRUE,"(　)",VLOOKUP(AE62&amp;AF62,$AJ:$AO,4,FALSE))</f>
        <v>(徳)</v>
      </c>
      <c r="Z62" s="471"/>
      <c r="AA62" s="471" t="str">
        <f>IF(ISERROR(VLOOKUP(AE62&amp;AF62,$AJ:$AO,5,FALSE))=TRUE,"",VLOOKUP(AE62&amp;AF62,$AJ:$AO,5,FALSE))</f>
        <v>国府クラブ</v>
      </c>
      <c r="AB62" s="471"/>
      <c r="AC62" s="471"/>
      <c r="AD62" s="473"/>
      <c r="AE62" s="306" t="s">
        <v>5</v>
      </c>
      <c r="AF62" s="307">
        <v>1</v>
      </c>
    </row>
    <row r="63" spans="1:33" s="21" customFormat="1" ht="15" customHeight="1" thickBot="1">
      <c r="A63" s="306" t="s">
        <v>19</v>
      </c>
      <c r="B63" s="307">
        <v>1</v>
      </c>
      <c r="C63" s="469" t="str">
        <f>IF(ISERROR(VLOOKUP(A63&amp;B63,$AJ:$AO,2,FALSE))=TRUE,"",VLOOKUP(A63&amp;B63,$AJ:$AO,2,FALSE))</f>
        <v>小田</v>
      </c>
      <c r="D63" s="470"/>
      <c r="E63" s="470"/>
      <c r="F63" s="471" t="str">
        <f>IF(ISERROR(VLOOKUP(A63&amp;B63,$AJ:$AO,4,FALSE))=TRUE,"(　)",VLOOKUP(A63&amp;B63,$AJ:$AO,4,FALSE))</f>
        <v>(愛)</v>
      </c>
      <c r="G63" s="471"/>
      <c r="H63" s="471" t="str">
        <f>IF(ISERROR(VLOOKUP(A63&amp;B63,$AJ:$AO,5,FALSE))=TRUE,"",VLOOKUP(A63&amp;B63,$AJ:$AO,5,FALSE))</f>
        <v>みずは桜</v>
      </c>
      <c r="I63" s="471"/>
      <c r="J63" s="471"/>
      <c r="K63" s="473"/>
      <c r="L63" s="156"/>
      <c r="M63" s="175"/>
      <c r="N63" s="99"/>
      <c r="P63" s="213"/>
      <c r="Q63" s="219"/>
      <c r="R63" s="238"/>
      <c r="S63" s="94"/>
      <c r="T63" s="157"/>
      <c r="U63" s="159"/>
      <c r="V63" s="474" t="str">
        <f>IF(ISERROR(VLOOKUP(AE62&amp;AF62,$AJ:$AO,3,FALSE))=TRUE,"",VLOOKUP(AE62&amp;AF62,$AJ:$AO,3,FALSE))</f>
        <v>吉成</v>
      </c>
      <c r="W63" s="475"/>
      <c r="X63" s="475"/>
      <c r="Y63" s="472"/>
      <c r="Z63" s="472"/>
      <c r="AA63" s="472" t="str">
        <f>IF(ISERROR(VLOOKUP(AE62&amp;AF62,$AJ:$AO,6,FALSE))=TRUE,"",VLOOKUP(AE62&amp;AF62,$AJ:$AO,6,FALSE))</f>
        <v>個　人</v>
      </c>
      <c r="AB63" s="472"/>
      <c r="AC63" s="472"/>
      <c r="AD63" s="476"/>
      <c r="AE63" s="307"/>
      <c r="AF63" s="307"/>
    </row>
    <row r="64" spans="1:33" s="21" customFormat="1" ht="15" customHeight="1" thickTop="1" thickBot="1">
      <c r="A64" s="307"/>
      <c r="B64" s="307"/>
      <c r="C64" s="474" t="str">
        <f>IF(ISERROR(VLOOKUP(A63&amp;B63,$AJ:$AO,3,FALSE))=TRUE,"",VLOOKUP(A63&amp;B63,$AJ:$AO,3,FALSE))</f>
        <v>青木</v>
      </c>
      <c r="D64" s="475"/>
      <c r="E64" s="475"/>
      <c r="F64" s="472"/>
      <c r="G64" s="472"/>
      <c r="H64" s="472" t="str">
        <f>IF(ISERROR(VLOOKUP(A63&amp;B63,$AJ:$AO,6,FALSE))=TRUE,"",VLOOKUP(A63&amp;B63,$AJ:$AO,6,FALSE))</f>
        <v>帝友クラブ</v>
      </c>
      <c r="I64" s="472"/>
      <c r="J64" s="472"/>
      <c r="K64" s="476"/>
      <c r="L64" s="247"/>
      <c r="M64" s="265"/>
      <c r="N64" s="226"/>
      <c r="O64" s="158"/>
      <c r="P64" s="158"/>
      <c r="Q64" s="208"/>
      <c r="R64" s="208"/>
      <c r="S64" s="216"/>
      <c r="T64" s="260"/>
      <c r="U64" s="229"/>
      <c r="V64" s="469" t="str">
        <f>IF(ISERROR(VLOOKUP(AE64&amp;AF64,$AJ:$AO,2,FALSE))=TRUE,"",VLOOKUP(AE64&amp;AF64,$AJ:$AO,2,FALSE))</f>
        <v>鏡</v>
      </c>
      <c r="W64" s="470"/>
      <c r="X64" s="470"/>
      <c r="Y64" s="471" t="str">
        <f>IF(ISERROR(VLOOKUP(AE64&amp;AF64,$AJ:$AO,4,FALSE))=TRUE,"(　)",VLOOKUP(AE64&amp;AF64,$AJ:$AO,4,FALSE))</f>
        <v>(徳)</v>
      </c>
      <c r="Z64" s="471"/>
      <c r="AA64" s="471" t="str">
        <f>IF(ISERROR(VLOOKUP(AE64&amp;AF64,$AJ:$AO,5,FALSE))=TRUE,"",VLOOKUP(AE64&amp;AF64,$AJ:$AO,5,FALSE))</f>
        <v>チームHIURA</v>
      </c>
      <c r="AB64" s="471"/>
      <c r="AC64" s="471"/>
      <c r="AD64" s="473"/>
      <c r="AE64" s="306" t="s">
        <v>4</v>
      </c>
      <c r="AF64" s="307">
        <v>1</v>
      </c>
    </row>
    <row r="65" spans="1:32" s="21" customFormat="1" ht="15" customHeight="1" thickTop="1">
      <c r="A65" s="306" t="s">
        <v>6</v>
      </c>
      <c r="B65" s="307">
        <v>1</v>
      </c>
      <c r="C65" s="469" t="str">
        <f>IF(ISERROR(VLOOKUP(A65&amp;B65,$AJ:$AO,2,FALSE))=TRUE,"",VLOOKUP(A65&amp;B65,$AJ:$AO,2,FALSE))</f>
        <v>三好</v>
      </c>
      <c r="D65" s="470"/>
      <c r="E65" s="470"/>
      <c r="F65" s="471" t="str">
        <f>IF(ISERROR(VLOOKUP(A65&amp;B65,$AJ:$AO,4,FALSE))=TRUE,"(　)",VLOOKUP(A65&amp;B65,$AJ:$AO,4,FALSE))</f>
        <v>(愛)</v>
      </c>
      <c r="G65" s="471"/>
      <c r="H65" s="471">
        <f>IF(ISERROR(VLOOKUP(A65&amp;B65,$AJ:$AO,5,FALSE))=TRUE,"",VLOOKUP(A65&amp;B65,$AJ:$AO,5,FALSE))</f>
        <v>2015</v>
      </c>
      <c r="I65" s="471"/>
      <c r="J65" s="471"/>
      <c r="K65" s="473"/>
      <c r="L65" s="162"/>
      <c r="M65" s="94"/>
      <c r="N65" s="94"/>
      <c r="P65" s="94"/>
      <c r="Q65" s="90"/>
      <c r="S65" s="94"/>
      <c r="T65" s="94"/>
      <c r="U65" s="90"/>
      <c r="V65" s="474" t="str">
        <f>IF(ISERROR(VLOOKUP(AE64&amp;AF64,$AJ:$AO,3,FALSE))=TRUE,"",VLOOKUP(AE64&amp;AF64,$AJ:$AO,3,FALSE))</f>
        <v>津田</v>
      </c>
      <c r="W65" s="475"/>
      <c r="X65" s="475"/>
      <c r="Y65" s="472"/>
      <c r="Z65" s="472"/>
      <c r="AA65" s="472" t="str">
        <f>IF(ISERROR(VLOOKUP(AE64&amp;AF64,$AJ:$AO,6,FALSE))=TRUE,"",VLOOKUP(AE64&amp;AF64,$AJ:$AO,6,FALSE))</f>
        <v>牟岐クラブ</v>
      </c>
      <c r="AB65" s="472"/>
      <c r="AC65" s="472"/>
      <c r="AD65" s="476"/>
      <c r="AE65" s="307"/>
      <c r="AF65" s="307"/>
    </row>
    <row r="66" spans="1:32" s="21" customFormat="1" ht="15" customHeight="1">
      <c r="A66" s="307"/>
      <c r="B66" s="307"/>
      <c r="C66" s="474" t="str">
        <f>IF(ISERROR(VLOOKUP(A65&amp;B65,$AJ:$AO,3,FALSE))=TRUE,"",VLOOKUP(A65&amp;B65,$AJ:$AO,3,FALSE))</f>
        <v>小松</v>
      </c>
      <c r="D66" s="475"/>
      <c r="E66" s="475"/>
      <c r="F66" s="472"/>
      <c r="G66" s="472"/>
      <c r="H66" s="472">
        <f>IF(ISERROR(VLOOKUP(A65&amp;B65,$AJ:$AO,6,FALSE))=TRUE,"",VLOOKUP(A65&amp;B65,$AJ:$AO,6,FALSE))</f>
        <v>2015</v>
      </c>
      <c r="I66" s="472"/>
      <c r="J66" s="472"/>
      <c r="K66" s="476"/>
      <c r="L66" s="94"/>
      <c r="M66" s="94"/>
      <c r="N66" s="94"/>
      <c r="P66" s="94"/>
      <c r="Q66" s="90"/>
      <c r="R66" s="90"/>
      <c r="S66" s="94"/>
      <c r="T66" s="94"/>
      <c r="U66" s="90"/>
    </row>
    <row r="67" spans="1:32" ht="15" customHeight="1"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spans="1:32" s="21" customFormat="1" ht="15" customHeight="1">
      <c r="A68" s="2" t="s">
        <v>9</v>
      </c>
      <c r="B68" s="321" t="s">
        <v>336</v>
      </c>
      <c r="C68" s="354"/>
      <c r="D68" s="354"/>
      <c r="E68" s="354"/>
      <c r="F68" s="354"/>
      <c r="G68" s="354"/>
      <c r="H68" s="354"/>
      <c r="I68" s="2" t="s">
        <v>10</v>
      </c>
      <c r="J68" s="16"/>
      <c r="K68" s="17"/>
      <c r="L68" s="89"/>
      <c r="M68" s="89"/>
      <c r="N68" s="89"/>
      <c r="O68" s="89"/>
      <c r="P68" s="94"/>
      <c r="Q68" s="89"/>
      <c r="R68" s="89"/>
      <c r="S68" s="89"/>
      <c r="T68" s="89"/>
      <c r="U68" s="89"/>
    </row>
    <row r="69" spans="1:32" s="21" customFormat="1" ht="15" customHeight="1"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32" s="21" customFormat="1" ht="15" customHeight="1">
      <c r="A70" s="306" t="s">
        <v>3</v>
      </c>
      <c r="B70" s="307">
        <v>2</v>
      </c>
      <c r="C70" s="469" t="str">
        <f>IF(ISERROR(VLOOKUP(A70&amp;B70,$AJ:$AO,2,FALSE))=TRUE,"",VLOOKUP(A70&amp;B70,$AJ:$AO,2,FALSE))</f>
        <v>鎌田</v>
      </c>
      <c r="D70" s="470"/>
      <c r="E70" s="470"/>
      <c r="F70" s="471" t="str">
        <f>IF(ISERROR(VLOOKUP(A70&amp;B70,$AJ:$AO,4,FALSE))=TRUE,"(　)",VLOOKUP(A70&amp;B70,$AJ:$AO,4,FALSE))</f>
        <v>(徳)</v>
      </c>
      <c r="G70" s="471"/>
      <c r="H70" s="471" t="str">
        <f>IF(ISERROR(VLOOKUP(A70&amp;B70,$AJ:$AO,5,FALSE))=TRUE,"",VLOOKUP(A70&amp;B70,$AJ:$AO,5,FALSE))</f>
        <v>名西クラブ</v>
      </c>
      <c r="I70" s="471"/>
      <c r="J70" s="471"/>
      <c r="K70" s="473"/>
      <c r="L70" s="97"/>
      <c r="M70" s="97"/>
      <c r="N70" s="90"/>
      <c r="P70" s="90"/>
      <c r="Q70" s="90"/>
      <c r="S70" s="94"/>
      <c r="T70" s="90"/>
      <c r="U70" s="90"/>
    </row>
    <row r="71" spans="1:32" s="21" customFormat="1" ht="15" customHeight="1">
      <c r="A71" s="307"/>
      <c r="B71" s="307"/>
      <c r="C71" s="474" t="str">
        <f>IF(ISERROR(VLOOKUP(A70&amp;B70,$AJ:$AO,3,FALSE))=TRUE,"",VLOOKUP(A70&amp;B70,$AJ:$AO,3,FALSE))</f>
        <v>古田</v>
      </c>
      <c r="D71" s="475"/>
      <c r="E71" s="475"/>
      <c r="F71" s="472"/>
      <c r="G71" s="472"/>
      <c r="H71" s="472" t="str">
        <f>IF(ISERROR(VLOOKUP(A70&amp;B70,$AJ:$AO,6,FALSE))=TRUE,"",VLOOKUP(A70&amp;B70,$AJ:$AO,6,FALSE))</f>
        <v>名西クラブ</v>
      </c>
      <c r="I71" s="472"/>
      <c r="J71" s="472"/>
      <c r="K71" s="476"/>
      <c r="L71" s="158"/>
      <c r="M71" s="159"/>
      <c r="N71" s="99"/>
      <c r="P71" s="90"/>
      <c r="Q71" s="90"/>
      <c r="S71" s="94"/>
      <c r="T71" s="94"/>
      <c r="U71" s="92"/>
      <c r="V71" s="469"/>
      <c r="W71" s="470"/>
      <c r="X71" s="470"/>
      <c r="Y71" s="471" t="s">
        <v>936</v>
      </c>
      <c r="Z71" s="471"/>
      <c r="AA71" s="471"/>
      <c r="AB71" s="471"/>
      <c r="AC71" s="471"/>
      <c r="AD71" s="473"/>
      <c r="AE71" s="306" t="s">
        <v>5</v>
      </c>
      <c r="AF71" s="307">
        <v>2</v>
      </c>
    </row>
    <row r="72" spans="1:32" s="21" customFormat="1" ht="15" customHeight="1" thickBot="1">
      <c r="A72" s="306" t="s">
        <v>19</v>
      </c>
      <c r="B72" s="307">
        <v>2</v>
      </c>
      <c r="C72" s="469" t="str">
        <f>IF(ISERROR(VLOOKUP(A72&amp;B72,$AJ:$AO,2,FALSE))=TRUE,"",VLOOKUP(A72&amp;B72,$AJ:$AO,2,FALSE))</f>
        <v>橋田</v>
      </c>
      <c r="D72" s="470"/>
      <c r="E72" s="470"/>
      <c r="F72" s="471" t="str">
        <f>IF(ISERROR(VLOOKUP(A72&amp;B72,$AJ:$AO,4,FALSE))=TRUE,"(　)",VLOOKUP(A72&amp;B72,$AJ:$AO,4,FALSE))</f>
        <v>(高)</v>
      </c>
      <c r="G72" s="471"/>
      <c r="H72" s="471" t="str">
        <f>IF(ISERROR(VLOOKUP(A72&amp;B72,$AJ:$AO,5,FALSE))=TRUE,"",VLOOKUP(A72&amp;B72,$AJ:$AO,5,FALSE))</f>
        <v>ピンポン館</v>
      </c>
      <c r="I72" s="471"/>
      <c r="J72" s="471"/>
      <c r="K72" s="473"/>
      <c r="L72" s="228"/>
      <c r="M72" s="175"/>
      <c r="N72" s="99"/>
      <c r="O72" s="238"/>
      <c r="P72" s="223"/>
      <c r="Q72" s="271"/>
      <c r="S72" s="94"/>
      <c r="T72" s="157"/>
      <c r="U72" s="159"/>
      <c r="V72" s="474"/>
      <c r="W72" s="475"/>
      <c r="X72" s="475"/>
      <c r="Y72" s="472"/>
      <c r="Z72" s="472"/>
      <c r="AA72" s="472"/>
      <c r="AB72" s="472"/>
      <c r="AC72" s="472"/>
      <c r="AD72" s="476"/>
      <c r="AE72" s="307"/>
      <c r="AF72" s="307"/>
    </row>
    <row r="73" spans="1:32" s="21" customFormat="1" ht="15" customHeight="1" thickTop="1" thickBot="1">
      <c r="A73" s="307"/>
      <c r="B73" s="307"/>
      <c r="C73" s="474" t="str">
        <f>IF(ISERROR(VLOOKUP(A72&amp;B72,$AJ:$AO,3,FALSE))=TRUE,"",VLOOKUP(A72&amp;B72,$AJ:$AO,3,FALSE))</f>
        <v>西川</v>
      </c>
      <c r="D73" s="475"/>
      <c r="E73" s="475"/>
      <c r="F73" s="472"/>
      <c r="G73" s="472"/>
      <c r="H73" s="472" t="str">
        <f>IF(ISERROR(VLOOKUP(A72&amp;B72,$AJ:$AO,6,FALSE))=TRUE,"",VLOOKUP(A72&amp;B72,$AJ:$AO,6,FALSE))</f>
        <v>ピンポン館</v>
      </c>
      <c r="I73" s="472"/>
      <c r="J73" s="472"/>
      <c r="K73" s="476"/>
      <c r="L73" s="247"/>
      <c r="M73" s="223"/>
      <c r="N73" s="226"/>
      <c r="O73" s="208"/>
      <c r="P73" s="208"/>
      <c r="Q73" s="158"/>
      <c r="R73" s="158"/>
      <c r="S73" s="216"/>
      <c r="T73" s="227"/>
      <c r="U73" s="229"/>
      <c r="V73" s="469" t="str">
        <f>IF(ISERROR(VLOOKUP(AE73&amp;AF73,$AJ:$AO,2,FALSE))=TRUE,"",VLOOKUP(AE73&amp;AF73,$AJ:$AO,2,FALSE))</f>
        <v>中澤</v>
      </c>
      <c r="W73" s="470"/>
      <c r="X73" s="470"/>
      <c r="Y73" s="471" t="str">
        <f>IF(ISERROR(VLOOKUP(AE73&amp;AF73,$AJ:$AO,4,FALSE))=TRUE,"(　)",VLOOKUP(AE73&amp;AF73,$AJ:$AO,4,FALSE))</f>
        <v>(高)</v>
      </c>
      <c r="Z73" s="471"/>
      <c r="AA73" s="471" t="str">
        <f>IF(ISERROR(VLOOKUP(AE73&amp;AF73,$AJ:$AO,5,FALSE))=TRUE,"",VLOOKUP(AE73&amp;AF73,$AJ:$AO,5,FALSE))</f>
        <v>ＴＥＡＭ２５</v>
      </c>
      <c r="AB73" s="471"/>
      <c r="AC73" s="471"/>
      <c r="AD73" s="473"/>
      <c r="AE73" s="306" t="s">
        <v>4</v>
      </c>
      <c r="AF73" s="307">
        <v>2</v>
      </c>
    </row>
    <row r="74" spans="1:32" s="21" customFormat="1" ht="15" customHeight="1" thickTop="1">
      <c r="A74" s="306" t="s">
        <v>6</v>
      </c>
      <c r="B74" s="307">
        <v>2</v>
      </c>
      <c r="C74" s="469" t="str">
        <f>IF(ISERROR(VLOOKUP(A74&amp;B74,$AJ:$AO,2,FALSE))=TRUE,"",VLOOKUP(A74&amp;B74,$AJ:$AO,2,FALSE))</f>
        <v>福島</v>
      </c>
      <c r="D74" s="470"/>
      <c r="E74" s="470"/>
      <c r="F74" s="471" t="str">
        <f>IF(ISERROR(VLOOKUP(A74&amp;B74,$AJ:$AO,4,FALSE))=TRUE,"(　)",VLOOKUP(A74&amp;B74,$AJ:$AO,4,FALSE))</f>
        <v>(徳)</v>
      </c>
      <c r="G74" s="471"/>
      <c r="H74" s="471" t="str">
        <f>IF(ISERROR(VLOOKUP(A74&amp;B74,$AJ:$AO,5,FALSE))=TRUE,"",VLOOKUP(A74&amp;B74,$AJ:$AO,5,FALSE))</f>
        <v>ふれあい</v>
      </c>
      <c r="I74" s="471"/>
      <c r="J74" s="471"/>
      <c r="K74" s="473"/>
      <c r="L74" s="162"/>
      <c r="M74" s="225"/>
      <c r="N74" s="94"/>
      <c r="P74" s="94"/>
      <c r="Q74" s="90"/>
      <c r="S74" s="94"/>
      <c r="T74" s="94"/>
      <c r="U74" s="90"/>
      <c r="V74" s="474" t="str">
        <f>IF(ISERROR(VLOOKUP(AE73&amp;AF73,$AJ:$AO,3,FALSE))=TRUE,"",VLOOKUP(AE73&amp;AF73,$AJ:$AO,3,FALSE))</f>
        <v>横田</v>
      </c>
      <c r="W74" s="475"/>
      <c r="X74" s="475"/>
      <c r="Y74" s="472"/>
      <c r="Z74" s="472"/>
      <c r="AA74" s="472" t="str">
        <f>IF(ISERROR(VLOOKUP(AE73&amp;AF73,$AJ:$AO,6,FALSE))=TRUE,"",VLOOKUP(AE73&amp;AF73,$AJ:$AO,6,FALSE))</f>
        <v>ＴＥＡＭ２５</v>
      </c>
      <c r="AB74" s="472"/>
      <c r="AC74" s="472"/>
      <c r="AD74" s="476"/>
      <c r="AE74" s="307"/>
      <c r="AF74" s="307"/>
    </row>
    <row r="75" spans="1:32" s="21" customFormat="1" ht="15" customHeight="1">
      <c r="A75" s="307"/>
      <c r="B75" s="307"/>
      <c r="C75" s="474" t="str">
        <f>IF(ISERROR(VLOOKUP(A74&amp;B74,$AJ:$AO,3,FALSE))=TRUE,"",VLOOKUP(A74&amp;B74,$AJ:$AO,3,FALSE))</f>
        <v>山本</v>
      </c>
      <c r="D75" s="475"/>
      <c r="E75" s="475"/>
      <c r="F75" s="472"/>
      <c r="G75" s="472"/>
      <c r="H75" s="472" t="str">
        <f>IF(ISERROR(VLOOKUP(A74&amp;B74,$AJ:$AO,6,FALSE))=TRUE,"",VLOOKUP(A74&amp;B74,$AJ:$AO,6,FALSE))</f>
        <v>ふれあい</v>
      </c>
      <c r="I75" s="472"/>
      <c r="J75" s="472"/>
      <c r="K75" s="476"/>
      <c r="L75" s="94"/>
      <c r="M75" s="94"/>
      <c r="N75" s="94"/>
      <c r="P75" s="94"/>
      <c r="Q75" s="90"/>
      <c r="R75" s="90"/>
      <c r="S75" s="94"/>
      <c r="T75" s="94"/>
      <c r="U75" s="90"/>
    </row>
    <row r="76" spans="1:32" ht="15" customHeight="1">
      <c r="L76" s="96"/>
      <c r="M76" s="96"/>
      <c r="N76" s="96"/>
      <c r="O76" s="96"/>
      <c r="P76" s="96"/>
      <c r="Q76" s="96"/>
      <c r="R76" s="96"/>
      <c r="S76" s="96"/>
      <c r="T76" s="96"/>
      <c r="U76" s="96"/>
    </row>
    <row r="77" spans="1:32" s="21" customFormat="1" ht="15" customHeight="1">
      <c r="A77" s="2" t="s">
        <v>9</v>
      </c>
      <c r="B77" s="321" t="s">
        <v>75</v>
      </c>
      <c r="C77" s="354"/>
      <c r="D77" s="354"/>
      <c r="E77" s="354"/>
      <c r="F77" s="354"/>
      <c r="G77" s="354"/>
      <c r="H77" s="354"/>
      <c r="I77" s="2" t="s">
        <v>10</v>
      </c>
      <c r="J77" s="16"/>
      <c r="K77" s="17"/>
      <c r="L77" s="89"/>
      <c r="M77" s="89"/>
      <c r="N77" s="89"/>
      <c r="O77" s="89"/>
      <c r="P77" s="94"/>
      <c r="Q77" s="89"/>
      <c r="R77" s="89"/>
      <c r="S77" s="89"/>
      <c r="T77" s="89"/>
      <c r="U77" s="89"/>
    </row>
    <row r="78" spans="1:32" s="21" customFormat="1" ht="15" customHeight="1"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32" s="21" customFormat="1" ht="15" customHeight="1">
      <c r="A79" s="306" t="s">
        <v>3</v>
      </c>
      <c r="B79" s="307">
        <v>3</v>
      </c>
      <c r="C79" s="469" t="str">
        <f>IF(ISERROR(VLOOKUP(A79&amp;B79,$AJ:$AO,2,FALSE))=TRUE,"",VLOOKUP(A79&amp;B79,$AJ:$AO,2,FALSE))</f>
        <v>井内</v>
      </c>
      <c r="D79" s="470"/>
      <c r="E79" s="470"/>
      <c r="F79" s="471" t="str">
        <f>IF(ISERROR(VLOOKUP(A79&amp;B79,$AJ:$AO,4,FALSE))=TRUE,"(　)",VLOOKUP(A79&amp;B79,$AJ:$AO,4,FALSE))</f>
        <v>(徳)</v>
      </c>
      <c r="G79" s="471"/>
      <c r="H79" s="471" t="str">
        <f>IF(ISERROR(VLOOKUP(A79&amp;B79,$AJ:$AO,5,FALSE))=TRUE,"",VLOOKUP(A79&amp;B79,$AJ:$AO,5,FALSE))</f>
        <v>北島クラブ</v>
      </c>
      <c r="I79" s="471"/>
      <c r="J79" s="471"/>
      <c r="K79" s="473"/>
      <c r="L79" s="97"/>
      <c r="M79" s="97"/>
      <c r="N79" s="90"/>
      <c r="P79" s="90"/>
      <c r="Q79" s="90"/>
      <c r="S79" s="94"/>
      <c r="T79" s="94"/>
      <c r="U79" s="97"/>
      <c r="V79" s="469" t="str">
        <f>IF(ISERROR(VLOOKUP(AE79&amp;AF79,$AJ:$AO,2,FALSE))=TRUE,"",VLOOKUP(AE79&amp;AF79,$AJ:$AO,2,FALSE))</f>
        <v/>
      </c>
      <c r="W79" s="470"/>
      <c r="X79" s="470"/>
      <c r="Y79" s="471" t="str">
        <f>IF(ISERROR(VLOOKUP(AE79&amp;AF79,$AJ:$AO,4,FALSE))=TRUE,"(　)",VLOOKUP(AE79&amp;AF79,$AJ:$AO,4,FALSE))</f>
        <v>(　)</v>
      </c>
      <c r="Z79" s="471"/>
      <c r="AA79" s="471" t="str">
        <f>IF(ISERROR(VLOOKUP(AE79&amp;AF79,$AJ:$AO,5,FALSE))=TRUE,"",VLOOKUP(AE79&amp;AF79,$AJ:$AO,5,FALSE))</f>
        <v/>
      </c>
      <c r="AB79" s="471"/>
      <c r="AC79" s="471"/>
      <c r="AD79" s="473"/>
      <c r="AE79" s="306" t="s">
        <v>5</v>
      </c>
      <c r="AF79" s="307">
        <v>3</v>
      </c>
    </row>
    <row r="80" spans="1:32" s="21" customFormat="1" ht="15" customHeight="1" thickBot="1">
      <c r="A80" s="307"/>
      <c r="B80" s="307"/>
      <c r="C80" s="474" t="str">
        <f>IF(ISERROR(VLOOKUP(A79&amp;B79,$AJ:$AO,3,FALSE))=TRUE,"",VLOOKUP(A79&amp;B79,$AJ:$AO,3,FALSE))</f>
        <v>岡地</v>
      </c>
      <c r="D80" s="475"/>
      <c r="E80" s="475"/>
      <c r="F80" s="472"/>
      <c r="G80" s="472"/>
      <c r="H80" s="472" t="str">
        <f>IF(ISERROR(VLOOKUP(A79&amp;B79,$AJ:$AO,6,FALSE))=TRUE,"",VLOOKUP(A79&amp;B79,$AJ:$AO,6,FALSE))</f>
        <v>個　人</v>
      </c>
      <c r="I80" s="472"/>
      <c r="J80" s="472"/>
      <c r="K80" s="476"/>
      <c r="L80" s="158"/>
      <c r="M80" s="159"/>
      <c r="N80" s="99"/>
      <c r="P80" s="94"/>
      <c r="Q80" s="94"/>
      <c r="S80" s="94"/>
      <c r="T80" s="92"/>
      <c r="U80" s="157"/>
      <c r="V80" s="474" t="str">
        <f>IF(ISERROR(VLOOKUP(AE79&amp;AF79,$AJ:$AO,3,FALSE))=TRUE,"",VLOOKUP(AE79&amp;AF79,$AJ:$AO,3,FALSE))</f>
        <v/>
      </c>
      <c r="W80" s="475"/>
      <c r="X80" s="475"/>
      <c r="Y80" s="472"/>
      <c r="Z80" s="472"/>
      <c r="AA80" s="472" t="str">
        <f>IF(ISERROR(VLOOKUP(AE79&amp;AF79,$AJ:$AO,6,FALSE))=TRUE,"",VLOOKUP(AE79&amp;AF79,$AJ:$AO,6,FALSE))</f>
        <v/>
      </c>
      <c r="AB80" s="472"/>
      <c r="AC80" s="472"/>
      <c r="AD80" s="476"/>
      <c r="AE80" s="307"/>
      <c r="AF80" s="307"/>
    </row>
    <row r="81" spans="1:32" s="21" customFormat="1" ht="15" customHeight="1" thickTop="1" thickBot="1">
      <c r="A81" s="306" t="s">
        <v>19</v>
      </c>
      <c r="B81" s="307">
        <v>3</v>
      </c>
      <c r="C81" s="469" t="str">
        <f>IF(ISERROR(VLOOKUP(A81&amp;B81,$AJ:$AO,2,FALSE))=TRUE,"",VLOOKUP(A81&amp;B81,$AJ:$AO,2,FALSE))</f>
        <v>原</v>
      </c>
      <c r="D81" s="470"/>
      <c r="E81" s="470"/>
      <c r="F81" s="471" t="str">
        <f>IF(ISERROR(VLOOKUP(A81&amp;B81,$AJ:$AO,4,FALSE))=TRUE,"(　)",VLOOKUP(A81&amp;B81,$AJ:$AO,4,FALSE))</f>
        <v>(徳)</v>
      </c>
      <c r="G81" s="471"/>
      <c r="H81" s="471" t="str">
        <f>IF(ISERROR(VLOOKUP(A81&amp;B81,$AJ:$AO,5,FALSE))=TRUE,"",VLOOKUP(A81&amp;B81,$AJ:$AO,5,FALSE))</f>
        <v>名西クラブ</v>
      </c>
      <c r="I81" s="471"/>
      <c r="J81" s="471"/>
      <c r="K81" s="473"/>
      <c r="L81" s="156"/>
      <c r="M81" s="175"/>
      <c r="N81" s="224"/>
      <c r="O81" s="238"/>
      <c r="P81" s="232"/>
      <c r="Q81" s="97"/>
      <c r="S81" s="223"/>
      <c r="T81" s="216"/>
      <c r="U81" s="208"/>
      <c r="V81" s="469" t="str">
        <f>IF(ISERROR(VLOOKUP(AE81&amp;AF81,$AJ:$AO,2,FALSE))=TRUE,"",VLOOKUP(AE81&amp;AF81,$AJ:$AO,2,FALSE))</f>
        <v>熊野</v>
      </c>
      <c r="W81" s="470"/>
      <c r="X81" s="470"/>
      <c r="Y81" s="471" t="str">
        <f>IF(ISERROR(VLOOKUP(AE81&amp;AF81,$AJ:$AO,4,FALSE))=TRUE,"(　)",VLOOKUP(AE81&amp;AF81,$AJ:$AO,4,FALSE))</f>
        <v>(愛)</v>
      </c>
      <c r="Z81" s="471"/>
      <c r="AA81" s="471" t="str">
        <f>IF(ISERROR(VLOOKUP(AE81&amp;AF81,$AJ:$AO,5,FALSE))=TRUE,"",VLOOKUP(AE81&amp;AF81,$AJ:$AO,5,FALSE))</f>
        <v>媛卓会</v>
      </c>
      <c r="AB81" s="471"/>
      <c r="AC81" s="471"/>
      <c r="AD81" s="473"/>
      <c r="AE81" s="306" t="s">
        <v>3</v>
      </c>
      <c r="AF81" s="307">
        <v>4</v>
      </c>
    </row>
    <row r="82" spans="1:32" s="21" customFormat="1" ht="15" customHeight="1" thickTop="1" thickBot="1">
      <c r="A82" s="307"/>
      <c r="B82" s="307"/>
      <c r="C82" s="474" t="str">
        <f>IF(ISERROR(VLOOKUP(A81&amp;B81,$AJ:$AO,3,FALSE))=TRUE,"",VLOOKUP(A81&amp;B81,$AJ:$AO,3,FALSE))</f>
        <v>井内</v>
      </c>
      <c r="D82" s="475"/>
      <c r="E82" s="475"/>
      <c r="F82" s="472"/>
      <c r="G82" s="472"/>
      <c r="H82" s="472" t="str">
        <f>IF(ISERROR(VLOOKUP(A81&amp;B81,$AJ:$AO,6,FALSE))=TRUE,"",VLOOKUP(A81&amp;B81,$AJ:$AO,6,FALSE))</f>
        <v>北島体協</v>
      </c>
      <c r="I82" s="472"/>
      <c r="J82" s="472"/>
      <c r="K82" s="476"/>
      <c r="L82" s="217"/>
      <c r="M82" s="219"/>
      <c r="N82" s="246"/>
      <c r="O82" s="208"/>
      <c r="P82" s="208"/>
      <c r="Q82" s="158"/>
      <c r="R82" s="158"/>
      <c r="S82" s="222"/>
      <c r="T82" s="174"/>
      <c r="U82" s="242"/>
      <c r="V82" s="474" t="str">
        <f>IF(ISERROR(VLOOKUP(AE81&amp;AF81,$AJ:$AO,3,FALSE))=TRUE,"",VLOOKUP(AE81&amp;AF81,$AJ:$AO,3,FALSE))</f>
        <v>山口</v>
      </c>
      <c r="W82" s="475"/>
      <c r="X82" s="475"/>
      <c r="Y82" s="472"/>
      <c r="Z82" s="472"/>
      <c r="AA82" s="472" t="str">
        <f>IF(ISERROR(VLOOKUP(AE81&amp;AF81,$AJ:$AO,6,FALSE))=TRUE,"",VLOOKUP(AE81&amp;AF81,$AJ:$AO,6,FALSE))</f>
        <v>媛卓会</v>
      </c>
      <c r="AB82" s="472"/>
      <c r="AC82" s="472"/>
      <c r="AD82" s="476"/>
      <c r="AE82" s="307"/>
      <c r="AF82" s="307"/>
    </row>
    <row r="83" spans="1:32" s="21" customFormat="1" ht="15" customHeight="1" thickTop="1">
      <c r="A83" s="306" t="s">
        <v>6</v>
      </c>
      <c r="B83" s="307">
        <v>3</v>
      </c>
      <c r="C83" s="469" t="str">
        <f>IF(ISERROR(VLOOKUP(A83&amp;B83,$AJ:$AO,2,FALSE))=TRUE,"",VLOOKUP(A83&amp;B83,$AJ:$AO,2,FALSE))</f>
        <v>宮武</v>
      </c>
      <c r="D83" s="470"/>
      <c r="E83" s="470"/>
      <c r="F83" s="471" t="str">
        <f>IF(ISERROR(VLOOKUP(A83&amp;B83,$AJ:$AO,4,FALSE))=TRUE,"(　)",VLOOKUP(A83&amp;B83,$AJ:$AO,4,FALSE))</f>
        <v>(香)</v>
      </c>
      <c r="G83" s="471"/>
      <c r="H83" s="471" t="str">
        <f>IF(ISERROR(VLOOKUP(A83&amp;B83,$AJ:$AO,5,FALSE))=TRUE,"",VLOOKUP(A83&amp;B83,$AJ:$AO,5,FALSE))</f>
        <v>ヴィスポことひら</v>
      </c>
      <c r="I83" s="471"/>
      <c r="J83" s="471"/>
      <c r="K83" s="473"/>
      <c r="L83" s="162"/>
      <c r="M83" s="94"/>
      <c r="N83" s="94"/>
      <c r="P83" s="94"/>
      <c r="Q83" s="94"/>
      <c r="S83" s="92"/>
      <c r="T83" s="160"/>
      <c r="U83" s="161"/>
      <c r="V83" s="469" t="str">
        <f>IF(ISERROR(VLOOKUP(AE83&amp;AF83,$AJ:$AO,2,FALSE))=TRUE,"",VLOOKUP(AE83&amp;AF83,$AJ:$AO,2,FALSE))</f>
        <v>村上</v>
      </c>
      <c r="W83" s="470"/>
      <c r="X83" s="470"/>
      <c r="Y83" s="471" t="str">
        <f>IF(ISERROR(VLOOKUP(AE83&amp;AF83,$AJ:$AO,4,FALSE))=TRUE,"(　)",VLOOKUP(AE83&amp;AF83,$AJ:$AO,4,FALSE))</f>
        <v>(愛)</v>
      </c>
      <c r="Z83" s="471"/>
      <c r="AA83" s="471" t="str">
        <f>IF(ISERROR(VLOOKUP(AE83&amp;AF83,$AJ:$AO,5,FALSE))=TRUE,"",VLOOKUP(AE83&amp;AF83,$AJ:$AO,5,FALSE))</f>
        <v>すみの</v>
      </c>
      <c r="AB83" s="471"/>
      <c r="AC83" s="471"/>
      <c r="AD83" s="473"/>
      <c r="AE83" s="306" t="s">
        <v>4</v>
      </c>
      <c r="AF83" s="307">
        <v>3</v>
      </c>
    </row>
    <row r="84" spans="1:32" s="21" customFormat="1" ht="15" customHeight="1">
      <c r="A84" s="307"/>
      <c r="B84" s="307"/>
      <c r="C84" s="474" t="str">
        <f>IF(ISERROR(VLOOKUP(A83&amp;B83,$AJ:$AO,3,FALSE))=TRUE,"",VLOOKUP(A83&amp;B83,$AJ:$AO,3,FALSE))</f>
        <v>山下</v>
      </c>
      <c r="D84" s="475"/>
      <c r="E84" s="475"/>
      <c r="F84" s="472"/>
      <c r="G84" s="472"/>
      <c r="H84" s="472" t="str">
        <f>IF(ISERROR(VLOOKUP(A83&amp;B83,$AJ:$AO,6,FALSE))=TRUE,"",VLOOKUP(A83&amp;B83,$AJ:$AO,6,FALSE))</f>
        <v>ヴィスポことひら</v>
      </c>
      <c r="I84" s="472"/>
      <c r="J84" s="472"/>
      <c r="K84" s="476"/>
      <c r="L84" s="94"/>
      <c r="M84" s="94"/>
      <c r="N84" s="94"/>
      <c r="P84" s="94"/>
      <c r="Q84" s="90"/>
      <c r="S84" s="90"/>
      <c r="T84" s="90"/>
      <c r="U84" s="90"/>
      <c r="V84" s="474" t="str">
        <f>IF(ISERROR(VLOOKUP(AE83&amp;AF83,$AJ:$AO,3,FALSE))=TRUE,"",VLOOKUP(AE83&amp;AF83,$AJ:$AO,3,FALSE))</f>
        <v>曽我</v>
      </c>
      <c r="W84" s="475"/>
      <c r="X84" s="475"/>
      <c r="Y84" s="472"/>
      <c r="Z84" s="472"/>
      <c r="AA84" s="472" t="str">
        <f>IF(ISERROR(VLOOKUP(AE83&amp;AF83,$AJ:$AO,6,FALSE))=TRUE,"",VLOOKUP(AE83&amp;AF83,$AJ:$AO,6,FALSE))</f>
        <v>ゴールドジム新居浜</v>
      </c>
      <c r="AB84" s="472"/>
      <c r="AC84" s="472"/>
      <c r="AD84" s="476"/>
      <c r="AE84" s="307"/>
      <c r="AF84" s="307"/>
    </row>
  </sheetData>
  <mergeCells count="432">
    <mergeCell ref="E16:G16"/>
    <mergeCell ref="Y15:Z15"/>
    <mergeCell ref="AB21:AC22"/>
    <mergeCell ref="Z35:AA36"/>
    <mergeCell ref="AB37:AC38"/>
    <mergeCell ref="B45:D45"/>
    <mergeCell ref="B46:D46"/>
    <mergeCell ref="G46:J46"/>
    <mergeCell ref="E46:F47"/>
    <mergeCell ref="G47:J47"/>
    <mergeCell ref="E25:G25"/>
    <mergeCell ref="P22:Q22"/>
    <mergeCell ref="S22:T22"/>
    <mergeCell ref="G21:J21"/>
    <mergeCell ref="Q30:S30"/>
    <mergeCell ref="P31:Q31"/>
    <mergeCell ref="S31:T31"/>
    <mergeCell ref="Z30:AA31"/>
    <mergeCell ref="U30:Y31"/>
    <mergeCell ref="K38:L38"/>
    <mergeCell ref="N38:O38"/>
    <mergeCell ref="K34:L34"/>
    <mergeCell ref="N34:O34"/>
    <mergeCell ref="P34:Q34"/>
    <mergeCell ref="C3:G3"/>
    <mergeCell ref="AD4:AE4"/>
    <mergeCell ref="AF4:AH4"/>
    <mergeCell ref="E5:G5"/>
    <mergeCell ref="K5:L5"/>
    <mergeCell ref="X5:Y5"/>
    <mergeCell ref="N4:AB4"/>
    <mergeCell ref="B13:D13"/>
    <mergeCell ref="G8:J9"/>
    <mergeCell ref="B8:D8"/>
    <mergeCell ref="E8:F9"/>
    <mergeCell ref="G10:J11"/>
    <mergeCell ref="Z5:AA5"/>
    <mergeCell ref="N5:O5"/>
    <mergeCell ref="P5:Q5"/>
    <mergeCell ref="S5:T5"/>
    <mergeCell ref="U5:V5"/>
    <mergeCell ref="AG6:AH7"/>
    <mergeCell ref="AC7:AD7"/>
    <mergeCell ref="AE6:AF7"/>
    <mergeCell ref="AC5:AD5"/>
    <mergeCell ref="AE5:AF5"/>
    <mergeCell ref="AG5:AH5"/>
    <mergeCell ref="AG8:AH9"/>
    <mergeCell ref="A6:A7"/>
    <mergeCell ref="K6:O7"/>
    <mergeCell ref="Q6:S6"/>
    <mergeCell ref="B9:D9"/>
    <mergeCell ref="Z7:AA7"/>
    <mergeCell ref="AA6:AC6"/>
    <mergeCell ref="V6:X6"/>
    <mergeCell ref="B6:D6"/>
    <mergeCell ref="E6:F7"/>
    <mergeCell ref="B7:D7"/>
    <mergeCell ref="U7:V7"/>
    <mergeCell ref="X7:Y7"/>
    <mergeCell ref="G6:J7"/>
    <mergeCell ref="P7:Q7"/>
    <mergeCell ref="S7:T7"/>
    <mergeCell ref="K9:L9"/>
    <mergeCell ref="N9:O9"/>
    <mergeCell ref="U9:V9"/>
    <mergeCell ref="X9:Y9"/>
    <mergeCell ref="Z9:AA9"/>
    <mergeCell ref="AC9:AD9"/>
    <mergeCell ref="AE8:AF9"/>
    <mergeCell ref="A10:A11"/>
    <mergeCell ref="L10:N10"/>
    <mergeCell ref="Q10:S10"/>
    <mergeCell ref="U10:Y11"/>
    <mergeCell ref="B10:D10"/>
    <mergeCell ref="E10:F11"/>
    <mergeCell ref="B11:D11"/>
    <mergeCell ref="AA10:AC10"/>
    <mergeCell ref="AE10:AF11"/>
    <mergeCell ref="A8:A9"/>
    <mergeCell ref="L8:N8"/>
    <mergeCell ref="P8:T9"/>
    <mergeCell ref="V8:X8"/>
    <mergeCell ref="AA8:AC8"/>
    <mergeCell ref="AG10:AH11"/>
    <mergeCell ref="K11:L11"/>
    <mergeCell ref="N11:O11"/>
    <mergeCell ref="P11:Q11"/>
    <mergeCell ref="S11:T11"/>
    <mergeCell ref="Z11:AA11"/>
    <mergeCell ref="AC11:AD11"/>
    <mergeCell ref="AA15:AC15"/>
    <mergeCell ref="A12:A13"/>
    <mergeCell ref="L12:N12"/>
    <mergeCell ref="Q12:S12"/>
    <mergeCell ref="V12:X12"/>
    <mergeCell ref="Z12:AD13"/>
    <mergeCell ref="G12:J12"/>
    <mergeCell ref="G13:J13"/>
    <mergeCell ref="B12:D12"/>
    <mergeCell ref="E12:F13"/>
    <mergeCell ref="AG12:AH13"/>
    <mergeCell ref="K13:L13"/>
    <mergeCell ref="N13:O13"/>
    <mergeCell ref="P13:Q13"/>
    <mergeCell ref="S13:T13"/>
    <mergeCell ref="U13:V13"/>
    <mergeCell ref="X13:Y13"/>
    <mergeCell ref="A28:A29"/>
    <mergeCell ref="AE12:AF13"/>
    <mergeCell ref="Q17:S17"/>
    <mergeCell ref="V17:X17"/>
    <mergeCell ref="K16:L16"/>
    <mergeCell ref="N16:O16"/>
    <mergeCell ref="P16:Q16"/>
    <mergeCell ref="S16:T16"/>
    <mergeCell ref="U16:V16"/>
    <mergeCell ref="A19:A20"/>
    <mergeCell ref="L19:N19"/>
    <mergeCell ref="P19:T20"/>
    <mergeCell ref="V19:X19"/>
    <mergeCell ref="P18:Q18"/>
    <mergeCell ref="S18:T18"/>
    <mergeCell ref="U18:V18"/>
    <mergeCell ref="X18:Y18"/>
    <mergeCell ref="A17:A18"/>
    <mergeCell ref="K17:O18"/>
    <mergeCell ref="K20:L20"/>
    <mergeCell ref="N20:O20"/>
    <mergeCell ref="U20:V20"/>
    <mergeCell ref="X20:Y20"/>
    <mergeCell ref="G19:J20"/>
    <mergeCell ref="E28:F29"/>
    <mergeCell ref="G28:J28"/>
    <mergeCell ref="B29:D29"/>
    <mergeCell ref="E17:F18"/>
    <mergeCell ref="B18:D18"/>
    <mergeCell ref="B19:D19"/>
    <mergeCell ref="E19:F20"/>
    <mergeCell ref="B20:D20"/>
    <mergeCell ref="G17:J17"/>
    <mergeCell ref="G18:J18"/>
    <mergeCell ref="G22:J22"/>
    <mergeCell ref="B17:D17"/>
    <mergeCell ref="P25:Q25"/>
    <mergeCell ref="S25:T25"/>
    <mergeCell ref="U25:V25"/>
    <mergeCell ref="Y24:Z24"/>
    <mergeCell ref="A30:A31"/>
    <mergeCell ref="L30:N30"/>
    <mergeCell ref="B30:D30"/>
    <mergeCell ref="E30:F31"/>
    <mergeCell ref="G30:J30"/>
    <mergeCell ref="B31:D31"/>
    <mergeCell ref="G31:J31"/>
    <mergeCell ref="K31:L31"/>
    <mergeCell ref="N31:O31"/>
    <mergeCell ref="X25:Y25"/>
    <mergeCell ref="Z25:AA25"/>
    <mergeCell ref="L28:N28"/>
    <mergeCell ref="P28:T29"/>
    <mergeCell ref="Z28:AA29"/>
    <mergeCell ref="V28:X28"/>
    <mergeCell ref="P27:Q27"/>
    <mergeCell ref="S27:T27"/>
    <mergeCell ref="U27:V27"/>
    <mergeCell ref="X27:Y27"/>
    <mergeCell ref="B28:D28"/>
    <mergeCell ref="E39:F40"/>
    <mergeCell ref="B40:D40"/>
    <mergeCell ref="Y33:Z33"/>
    <mergeCell ref="A37:A38"/>
    <mergeCell ref="A39:A40"/>
    <mergeCell ref="E35:F36"/>
    <mergeCell ref="B37:D37"/>
    <mergeCell ref="A35:A36"/>
    <mergeCell ref="E34:G34"/>
    <mergeCell ref="B39:D39"/>
    <mergeCell ref="P37:T38"/>
    <mergeCell ref="V37:X37"/>
    <mergeCell ref="Z37:AA38"/>
    <mergeCell ref="AB16:AC16"/>
    <mergeCell ref="Z17:AA18"/>
    <mergeCell ref="AB17:AC18"/>
    <mergeCell ref="Z19:AA20"/>
    <mergeCell ref="AB19:AC20"/>
    <mergeCell ref="X16:Y16"/>
    <mergeCell ref="Z16:AA16"/>
    <mergeCell ref="A46:A47"/>
    <mergeCell ref="B44:D44"/>
    <mergeCell ref="U38:V38"/>
    <mergeCell ref="X38:Y38"/>
    <mergeCell ref="K35:O36"/>
    <mergeCell ref="Q35:S35"/>
    <mergeCell ref="B35:D35"/>
    <mergeCell ref="K40:L40"/>
    <mergeCell ref="N40:O40"/>
    <mergeCell ref="L37:N37"/>
    <mergeCell ref="U43:V43"/>
    <mergeCell ref="X43:Y43"/>
    <mergeCell ref="E43:G43"/>
    <mergeCell ref="A44:A45"/>
    <mergeCell ref="E44:F45"/>
    <mergeCell ref="L46:N46"/>
    <mergeCell ref="P46:T47"/>
    <mergeCell ref="AB25:AC25"/>
    <mergeCell ref="Z21:AA22"/>
    <mergeCell ref="A26:A27"/>
    <mergeCell ref="B26:D26"/>
    <mergeCell ref="E26:F27"/>
    <mergeCell ref="G26:J27"/>
    <mergeCell ref="K26:O27"/>
    <mergeCell ref="V26:X26"/>
    <mergeCell ref="Q26:S26"/>
    <mergeCell ref="Z26:AA27"/>
    <mergeCell ref="AB26:AC27"/>
    <mergeCell ref="B27:D27"/>
    <mergeCell ref="AA24:AC24"/>
    <mergeCell ref="K22:L22"/>
    <mergeCell ref="N22:O22"/>
    <mergeCell ref="A21:A22"/>
    <mergeCell ref="L21:N21"/>
    <mergeCell ref="Q21:S21"/>
    <mergeCell ref="U21:Y22"/>
    <mergeCell ref="B21:D21"/>
    <mergeCell ref="E21:F22"/>
    <mergeCell ref="B22:D22"/>
    <mergeCell ref="K25:L25"/>
    <mergeCell ref="N25:O25"/>
    <mergeCell ref="AB28:AC29"/>
    <mergeCell ref="K29:L29"/>
    <mergeCell ref="N29:O29"/>
    <mergeCell ref="X29:Y29"/>
    <mergeCell ref="AA33:AC33"/>
    <mergeCell ref="X34:Y34"/>
    <mergeCell ref="Z34:AA34"/>
    <mergeCell ref="AB30:AC31"/>
    <mergeCell ref="X36:Y36"/>
    <mergeCell ref="V35:X35"/>
    <mergeCell ref="U29:V29"/>
    <mergeCell ref="AB34:AC34"/>
    <mergeCell ref="AB35:AC36"/>
    <mergeCell ref="P36:Q36"/>
    <mergeCell ref="S34:T34"/>
    <mergeCell ref="U34:V34"/>
    <mergeCell ref="S36:T36"/>
    <mergeCell ref="U36:V36"/>
    <mergeCell ref="P43:Q43"/>
    <mergeCell ref="S43:T43"/>
    <mergeCell ref="K44:O45"/>
    <mergeCell ref="Q44:S44"/>
    <mergeCell ref="V44:X44"/>
    <mergeCell ref="Z44:AA45"/>
    <mergeCell ref="U45:V45"/>
    <mergeCell ref="X45:Y45"/>
    <mergeCell ref="AB39:AC40"/>
    <mergeCell ref="Z46:AA47"/>
    <mergeCell ref="AB46:AC47"/>
    <mergeCell ref="B47:D47"/>
    <mergeCell ref="K47:L47"/>
    <mergeCell ref="N47:O47"/>
    <mergeCell ref="U47:V47"/>
    <mergeCell ref="X47:Y47"/>
    <mergeCell ref="A48:A49"/>
    <mergeCell ref="B48:D48"/>
    <mergeCell ref="E48:F49"/>
    <mergeCell ref="G48:J48"/>
    <mergeCell ref="L48:N48"/>
    <mergeCell ref="Q48:S48"/>
    <mergeCell ref="AB48:AC49"/>
    <mergeCell ref="B49:D49"/>
    <mergeCell ref="G49:J49"/>
    <mergeCell ref="K49:L49"/>
    <mergeCell ref="N49:O49"/>
    <mergeCell ref="P49:Q49"/>
    <mergeCell ref="S49:T49"/>
    <mergeCell ref="U48:Y49"/>
    <mergeCell ref="Z48:AA49"/>
    <mergeCell ref="V46:X46"/>
    <mergeCell ref="D1:AE1"/>
    <mergeCell ref="G35:J36"/>
    <mergeCell ref="G37:J38"/>
    <mergeCell ref="G39:J40"/>
    <mergeCell ref="G44:J45"/>
    <mergeCell ref="G29:J29"/>
    <mergeCell ref="B38:D38"/>
    <mergeCell ref="E37:F38"/>
    <mergeCell ref="B36:D36"/>
    <mergeCell ref="AB43:AC43"/>
    <mergeCell ref="Z43:AA43"/>
    <mergeCell ref="L39:N39"/>
    <mergeCell ref="U39:Y40"/>
    <mergeCell ref="Z39:AA40"/>
    <mergeCell ref="P40:Q40"/>
    <mergeCell ref="S40:T40"/>
    <mergeCell ref="Q39:S39"/>
    <mergeCell ref="AB44:AC45"/>
    <mergeCell ref="P45:Q45"/>
    <mergeCell ref="S45:T45"/>
    <mergeCell ref="Y42:Z42"/>
    <mergeCell ref="AA42:AC42"/>
    <mergeCell ref="K43:L43"/>
    <mergeCell ref="N43:O43"/>
    <mergeCell ref="D50:AE50"/>
    <mergeCell ref="C52:G52"/>
    <mergeCell ref="A54:F54"/>
    <mergeCell ref="A55:F55"/>
    <mergeCell ref="K55:L55"/>
    <mergeCell ref="R55:S55"/>
    <mergeCell ref="Y55:Z55"/>
    <mergeCell ref="A56:F56"/>
    <mergeCell ref="K56:L56"/>
    <mergeCell ref="R56:S56"/>
    <mergeCell ref="Y56:Z56"/>
    <mergeCell ref="AF56:AG56"/>
    <mergeCell ref="K57:L57"/>
    <mergeCell ref="R57:S57"/>
    <mergeCell ref="B59:H59"/>
    <mergeCell ref="A61:A62"/>
    <mergeCell ref="B61:B62"/>
    <mergeCell ref="C61:E61"/>
    <mergeCell ref="F61:G62"/>
    <mergeCell ref="H61:K61"/>
    <mergeCell ref="C62:E62"/>
    <mergeCell ref="H62:K62"/>
    <mergeCell ref="V62:X62"/>
    <mergeCell ref="Y62:Z63"/>
    <mergeCell ref="AA62:AD62"/>
    <mergeCell ref="AE62:AE63"/>
    <mergeCell ref="AF62:AF63"/>
    <mergeCell ref="V63:X63"/>
    <mergeCell ref="AA63:AD63"/>
    <mergeCell ref="A63:A64"/>
    <mergeCell ref="B63:B64"/>
    <mergeCell ref="C63:E63"/>
    <mergeCell ref="F63:G64"/>
    <mergeCell ref="H63:K63"/>
    <mergeCell ref="B68:H68"/>
    <mergeCell ref="A70:A71"/>
    <mergeCell ref="B70:B71"/>
    <mergeCell ref="C70:E70"/>
    <mergeCell ref="F70:G71"/>
    <mergeCell ref="H70:K70"/>
    <mergeCell ref="C71:E71"/>
    <mergeCell ref="H71:K71"/>
    <mergeCell ref="AF64:AF65"/>
    <mergeCell ref="A65:A66"/>
    <mergeCell ref="B65:B66"/>
    <mergeCell ref="C65:E65"/>
    <mergeCell ref="F65:G66"/>
    <mergeCell ref="H65:K65"/>
    <mergeCell ref="V65:X65"/>
    <mergeCell ref="AA65:AD65"/>
    <mergeCell ref="C66:E66"/>
    <mergeCell ref="H66:K66"/>
    <mergeCell ref="C64:E64"/>
    <mergeCell ref="H64:K64"/>
    <mergeCell ref="V64:X64"/>
    <mergeCell ref="Y64:Z65"/>
    <mergeCell ref="AA64:AD64"/>
    <mergeCell ref="AE64:AE65"/>
    <mergeCell ref="V71:X71"/>
    <mergeCell ref="Y71:Z72"/>
    <mergeCell ref="AA71:AD71"/>
    <mergeCell ref="AE71:AE72"/>
    <mergeCell ref="AF71:AF72"/>
    <mergeCell ref="A72:A73"/>
    <mergeCell ref="B72:B73"/>
    <mergeCell ref="C72:E72"/>
    <mergeCell ref="F72:G73"/>
    <mergeCell ref="H72:K72"/>
    <mergeCell ref="V72:X72"/>
    <mergeCell ref="AA72:AD72"/>
    <mergeCell ref="C73:E73"/>
    <mergeCell ref="H73:K73"/>
    <mergeCell ref="V73:X73"/>
    <mergeCell ref="Y73:Z74"/>
    <mergeCell ref="AA73:AD73"/>
    <mergeCell ref="AE73:AE74"/>
    <mergeCell ref="AF73:AF74"/>
    <mergeCell ref="A74:A75"/>
    <mergeCell ref="B74:B75"/>
    <mergeCell ref="C74:E74"/>
    <mergeCell ref="F74:G75"/>
    <mergeCell ref="H74:K74"/>
    <mergeCell ref="V74:X74"/>
    <mergeCell ref="AA74:AD74"/>
    <mergeCell ref="C75:E75"/>
    <mergeCell ref="H75:K75"/>
    <mergeCell ref="B77:H77"/>
    <mergeCell ref="A79:A80"/>
    <mergeCell ref="B79:B80"/>
    <mergeCell ref="C79:E79"/>
    <mergeCell ref="F79:G80"/>
    <mergeCell ref="H79:K79"/>
    <mergeCell ref="V79:X79"/>
    <mergeCell ref="Y79:Z80"/>
    <mergeCell ref="AA79:AD79"/>
    <mergeCell ref="AE79:AE80"/>
    <mergeCell ref="AF79:AF80"/>
    <mergeCell ref="C80:E80"/>
    <mergeCell ref="H80:K80"/>
    <mergeCell ref="V80:X80"/>
    <mergeCell ref="AA80:AD80"/>
    <mergeCell ref="A81:A82"/>
    <mergeCell ref="B81:B82"/>
    <mergeCell ref="C81:E81"/>
    <mergeCell ref="F81:G82"/>
    <mergeCell ref="H81:K81"/>
    <mergeCell ref="V81:X81"/>
    <mergeCell ref="Y81:Z82"/>
    <mergeCell ref="AA81:AD81"/>
    <mergeCell ref="AE81:AE82"/>
    <mergeCell ref="AF81:AF82"/>
    <mergeCell ref="C82:E82"/>
    <mergeCell ref="H82:K82"/>
    <mergeCell ref="V82:X82"/>
    <mergeCell ref="AE83:AE84"/>
    <mergeCell ref="AF83:AF84"/>
    <mergeCell ref="C84:E84"/>
    <mergeCell ref="H84:K84"/>
    <mergeCell ref="V84:X84"/>
    <mergeCell ref="AA84:AD84"/>
    <mergeCell ref="AA82:AD82"/>
    <mergeCell ref="Y83:Z84"/>
    <mergeCell ref="A83:A84"/>
    <mergeCell ref="B83:B84"/>
    <mergeCell ref="C83:E83"/>
    <mergeCell ref="F83:G84"/>
    <mergeCell ref="H83:K83"/>
    <mergeCell ref="V83:X83"/>
    <mergeCell ref="AA83:AD83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alignWithMargins="0">
    <oddFooter>&amp;C&amp;10-50-</oddFooter>
    <firstFooter>&amp;C-50-</firstFooter>
  </headerFooter>
  <rowBreaks count="1" manualBreakCount="1">
    <brk id="4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O120"/>
  <sheetViews>
    <sheetView view="pageBreakPreview" topLeftCell="A58" zoomScale="130" zoomScaleNormal="100" zoomScaleSheetLayoutView="130" workbookViewId="0">
      <selection activeCell="S56" sqref="S56: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907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1" s="21" customFormat="1" ht="1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38">
        <v>1</v>
      </c>
      <c r="Z4" s="338"/>
      <c r="AA4" s="337" t="s">
        <v>2</v>
      </c>
      <c r="AB4" s="338"/>
      <c r="AC4" s="338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青木</v>
      </c>
      <c r="L5" s="484"/>
      <c r="M5" s="36" t="s">
        <v>18</v>
      </c>
      <c r="N5" s="484" t="str">
        <f>B7</f>
        <v>松岡</v>
      </c>
      <c r="O5" s="484"/>
      <c r="P5" s="486" t="str">
        <f>B8</f>
        <v>安部</v>
      </c>
      <c r="Q5" s="484"/>
      <c r="R5" s="36" t="s">
        <v>18</v>
      </c>
      <c r="S5" s="484" t="str">
        <f>B9</f>
        <v>杉村</v>
      </c>
      <c r="T5" s="487"/>
      <c r="U5" s="484" t="str">
        <f>B10</f>
        <v>井上</v>
      </c>
      <c r="V5" s="484"/>
      <c r="W5" s="36" t="s">
        <v>18</v>
      </c>
      <c r="X5" s="484" t="str">
        <f>B11</f>
        <v>米田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08">
        <v>1</v>
      </c>
      <c r="B6" s="470" t="s">
        <v>390</v>
      </c>
      <c r="C6" s="470"/>
      <c r="D6" s="470"/>
      <c r="E6" s="471" t="s">
        <v>107</v>
      </c>
      <c r="F6" s="471"/>
      <c r="G6" s="492">
        <v>2015</v>
      </c>
      <c r="H6" s="492"/>
      <c r="I6" s="492"/>
      <c r="J6" s="494"/>
      <c r="K6" s="485"/>
      <c r="L6" s="485"/>
      <c r="M6" s="485"/>
      <c r="N6" s="485"/>
      <c r="O6" s="485"/>
      <c r="P6" s="48"/>
      <c r="Q6" s="388" t="str">
        <f>IF(P7="","",IF(P7&gt;S7,"○","×"))</f>
        <v>×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3</v>
      </c>
      <c r="AA6" s="496"/>
      <c r="AB6" s="496">
        <f>IF(Z6="","",RANK(Z6,Z6:AA11,))</f>
        <v>2</v>
      </c>
      <c r="AC6" s="497"/>
      <c r="AJ6" s="21" t="str">
        <f>D5&amp;AB6</f>
        <v>Ａ2</v>
      </c>
      <c r="AK6" s="21" t="str">
        <f>B6</f>
        <v>青木</v>
      </c>
      <c r="AL6" s="21" t="str">
        <f>B7</f>
        <v>松岡</v>
      </c>
      <c r="AM6" s="19" t="str">
        <f>E6</f>
        <v>(愛)</v>
      </c>
      <c r="AN6" s="19">
        <f>G6</f>
        <v>2015</v>
      </c>
      <c r="AO6" s="19">
        <f>IF(G7="",G6,G7)</f>
        <v>2015</v>
      </c>
    </row>
    <row r="7" spans="1:41" s="21" customFormat="1" ht="15" customHeight="1">
      <c r="A7" s="408"/>
      <c r="B7" s="371" t="s">
        <v>146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365">
        <v>0</v>
      </c>
      <c r="Q7" s="364"/>
      <c r="R7" s="2" t="s">
        <v>8</v>
      </c>
      <c r="S7" s="364">
        <v>2</v>
      </c>
      <c r="T7" s="366"/>
      <c r="U7" s="364">
        <v>2</v>
      </c>
      <c r="V7" s="364"/>
      <c r="W7" s="2" t="s">
        <v>8</v>
      </c>
      <c r="X7" s="364">
        <v>1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99">
        <v>2</v>
      </c>
      <c r="B8" s="491" t="s">
        <v>225</v>
      </c>
      <c r="C8" s="491"/>
      <c r="D8" s="491"/>
      <c r="E8" s="492" t="s">
        <v>106</v>
      </c>
      <c r="F8" s="492"/>
      <c r="G8" s="492" t="s">
        <v>215</v>
      </c>
      <c r="H8" s="492"/>
      <c r="I8" s="492"/>
      <c r="J8" s="494"/>
      <c r="K8" s="63"/>
      <c r="L8" s="346" t="str">
        <f>IF(K9="","",IF(K9&gt;N9,"○","×"))</f>
        <v>○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329">
        <f>IF(AND(L8="",Q8="",V8=""),"",COUNTIF(K8:Y9,"○")*2+COUNTIF(K8:Y9,"×"))</f>
        <v>4</v>
      </c>
      <c r="AA8" s="330"/>
      <c r="AB8" s="330">
        <f>IF(Z8="","",RANK(Z8,Z6:AA11,))</f>
        <v>1</v>
      </c>
      <c r="AC8" s="333"/>
      <c r="AJ8" s="21" t="str">
        <f>D5&amp;AB8</f>
        <v>Ａ1</v>
      </c>
      <c r="AK8" s="21" t="str">
        <f>B8</f>
        <v>安部</v>
      </c>
      <c r="AL8" s="21" t="str">
        <f>B9</f>
        <v>杉村</v>
      </c>
      <c r="AM8" s="19" t="str">
        <f>E8</f>
        <v>(香)</v>
      </c>
      <c r="AN8" s="19" t="str">
        <f>G8</f>
        <v>高松卓愛クラブ</v>
      </c>
      <c r="AO8" s="19" t="str">
        <f>IF(G9="",G8,G9)</f>
        <v>高松卓愛クラブ</v>
      </c>
    </row>
    <row r="9" spans="1:41" s="21" customFormat="1" ht="15" customHeight="1">
      <c r="A9" s="422"/>
      <c r="B9" s="321" t="s">
        <v>158</v>
      </c>
      <c r="C9" s="321"/>
      <c r="D9" s="321"/>
      <c r="E9" s="478"/>
      <c r="F9" s="478"/>
      <c r="G9" s="478"/>
      <c r="H9" s="478"/>
      <c r="I9" s="478"/>
      <c r="J9" s="479"/>
      <c r="K9" s="374">
        <f>IF(S7="","",S7)</f>
        <v>2</v>
      </c>
      <c r="L9" s="374"/>
      <c r="M9" s="5" t="s">
        <v>8</v>
      </c>
      <c r="N9" s="374">
        <f>IF(P7="","",P7)</f>
        <v>0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41">
        <v>3</v>
      </c>
      <c r="B10" s="482" t="s">
        <v>193</v>
      </c>
      <c r="C10" s="482"/>
      <c r="D10" s="482"/>
      <c r="E10" s="492" t="s">
        <v>106</v>
      </c>
      <c r="F10" s="492"/>
      <c r="G10" s="492" t="s">
        <v>419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×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2</v>
      </c>
      <c r="AA10" s="361"/>
      <c r="AB10" s="361">
        <f>IF(Z10="","",RANK(Z10,Z6:AA11,))</f>
        <v>3</v>
      </c>
      <c r="AC10" s="362"/>
      <c r="AJ10" s="21" t="str">
        <f>D5&amp;AB10</f>
        <v>Ａ3</v>
      </c>
      <c r="AK10" s="21" t="str">
        <f>B10</f>
        <v>井上</v>
      </c>
      <c r="AL10" s="21" t="str">
        <f>B11</f>
        <v>米田</v>
      </c>
      <c r="AM10" s="19" t="str">
        <f>E10</f>
        <v>(香)</v>
      </c>
      <c r="AN10" s="19" t="str">
        <f>G10</f>
        <v>香川昴</v>
      </c>
      <c r="AO10" s="19" t="str">
        <f>IF(G11="",G10,G11)</f>
        <v>香川昴</v>
      </c>
    </row>
    <row r="11" spans="1:41" s="21" customFormat="1" ht="15" customHeight="1">
      <c r="A11" s="342"/>
      <c r="B11" s="308" t="s">
        <v>418</v>
      </c>
      <c r="C11" s="308"/>
      <c r="D11" s="308"/>
      <c r="E11" s="472"/>
      <c r="F11" s="472"/>
      <c r="G11" s="472"/>
      <c r="H11" s="472"/>
      <c r="I11" s="472"/>
      <c r="J11" s="476"/>
      <c r="K11" s="335">
        <f>IF(X7="","",X7)</f>
        <v>1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0</v>
      </c>
      <c r="Q11" s="336"/>
      <c r="R11" s="6" t="s">
        <v>8</v>
      </c>
      <c r="S11" s="336">
        <f>IF(U9="","",U9)</f>
        <v>2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4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41" s="21" customFormat="1" ht="1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1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白石</v>
      </c>
      <c r="L14" s="484"/>
      <c r="M14" s="36" t="s">
        <v>18</v>
      </c>
      <c r="N14" s="484" t="str">
        <f>B16</f>
        <v>横田</v>
      </c>
      <c r="O14" s="484"/>
      <c r="P14" s="486" t="str">
        <f>B17</f>
        <v>倉橋</v>
      </c>
      <c r="Q14" s="484"/>
      <c r="R14" s="36" t="s">
        <v>18</v>
      </c>
      <c r="S14" s="484" t="str">
        <f>B18</f>
        <v>水口</v>
      </c>
      <c r="T14" s="487"/>
      <c r="U14" s="484" t="str">
        <f>B19</f>
        <v>塚田</v>
      </c>
      <c r="V14" s="484"/>
      <c r="W14" s="36" t="s">
        <v>18</v>
      </c>
      <c r="X14" s="484" t="str">
        <f>B20</f>
        <v>二川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22">
        <v>1</v>
      </c>
      <c r="B15" s="470" t="s">
        <v>216</v>
      </c>
      <c r="C15" s="470"/>
      <c r="D15" s="470"/>
      <c r="E15" s="492" t="s">
        <v>106</v>
      </c>
      <c r="F15" s="492"/>
      <c r="G15" s="492" t="s">
        <v>430</v>
      </c>
      <c r="H15" s="492"/>
      <c r="I15" s="492"/>
      <c r="J15" s="494"/>
      <c r="K15" s="485"/>
      <c r="L15" s="485"/>
      <c r="M15" s="485"/>
      <c r="N15" s="485"/>
      <c r="O15" s="485"/>
      <c r="P15" s="48"/>
      <c r="Q15" s="388" t="str">
        <f>IF(P16="","",IF(P16&gt;S16,"○","×"))</f>
        <v>○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="AA15" s="496"/>
      <c r="AB15" s="496">
        <f>IF(Z15="","",RANK(Z15,Z15:AA20,))</f>
        <v>1</v>
      </c>
      <c r="AC15" s="497"/>
      <c r="AJ15" s="21" t="str">
        <f>D14&amp;AB15</f>
        <v>Ｂ1</v>
      </c>
      <c r="AK15" s="21" t="str">
        <f>B15</f>
        <v>白石</v>
      </c>
      <c r="AL15" s="21" t="str">
        <f>B16</f>
        <v>横田</v>
      </c>
      <c r="AM15" s="19" t="str">
        <f>E15</f>
        <v>(香)</v>
      </c>
      <c r="AN15" s="19" t="str">
        <f>G15</f>
        <v>懇友会</v>
      </c>
      <c r="AO15" s="19" t="str">
        <f>IF(G16="",G15,G16)</f>
        <v>丸亀ＳＣ</v>
      </c>
    </row>
    <row r="16" spans="1:41" s="21" customFormat="1" ht="15" customHeight="1">
      <c r="A16" s="422"/>
      <c r="B16" s="371" t="s">
        <v>161</v>
      </c>
      <c r="C16" s="371"/>
      <c r="D16" s="371"/>
      <c r="E16" s="480"/>
      <c r="F16" s="480"/>
      <c r="G16" s="478" t="s">
        <v>85</v>
      </c>
      <c r="H16" s="478"/>
      <c r="I16" s="478"/>
      <c r="J16" s="479"/>
      <c r="K16" s="357"/>
      <c r="L16" s="357"/>
      <c r="M16" s="357"/>
      <c r="N16" s="357"/>
      <c r="O16" s="357"/>
      <c r="P16" s="365">
        <v>2</v>
      </c>
      <c r="Q16" s="364"/>
      <c r="R16" s="2" t="s">
        <v>8</v>
      </c>
      <c r="S16" s="364">
        <v>0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41">
        <v>2</v>
      </c>
      <c r="B17" s="491" t="s">
        <v>280</v>
      </c>
      <c r="C17" s="491"/>
      <c r="D17" s="491"/>
      <c r="E17" s="492" t="s">
        <v>107</v>
      </c>
      <c r="F17" s="492"/>
      <c r="G17" s="492" t="s">
        <v>288</v>
      </c>
      <c r="H17" s="492"/>
      <c r="I17" s="492"/>
      <c r="J17" s="494"/>
      <c r="K17" s="63"/>
      <c r="L17" s="346" t="str">
        <f>IF(K18="","",IF(K18&gt;N18,"○","×"))</f>
        <v>×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3</v>
      </c>
      <c r="AA17" s="330"/>
      <c r="AB17" s="330">
        <f>IF(Z17="","",RANK(Z17,Z15:AA20,))</f>
        <v>2</v>
      </c>
      <c r="AC17" s="333"/>
      <c r="AJ17" s="21" t="str">
        <f>D14&amp;AB17</f>
        <v>Ｂ2</v>
      </c>
      <c r="AK17" s="21" t="str">
        <f>B17</f>
        <v>倉橋</v>
      </c>
      <c r="AL17" s="21" t="str">
        <f>B18</f>
        <v>水口</v>
      </c>
      <c r="AM17" s="19" t="str">
        <f>E17</f>
        <v>(愛)</v>
      </c>
      <c r="AN17" s="19" t="str">
        <f>G17</f>
        <v>すばる</v>
      </c>
      <c r="AO17" s="19" t="str">
        <f>IF(G18="",G17,G18)</f>
        <v>忠八クラブ</v>
      </c>
    </row>
    <row r="18" spans="1:41" s="21" customFormat="1" ht="15" customHeight="1">
      <c r="A18" s="408"/>
      <c r="B18" s="321" t="s">
        <v>253</v>
      </c>
      <c r="C18" s="321"/>
      <c r="D18" s="321"/>
      <c r="E18" s="478"/>
      <c r="F18" s="478"/>
      <c r="G18" s="478" t="s">
        <v>443</v>
      </c>
      <c r="H18" s="478"/>
      <c r="I18" s="478"/>
      <c r="J18" s="479"/>
      <c r="K18" s="374">
        <f>IF(S16="","",S16)</f>
        <v>0</v>
      </c>
      <c r="L18" s="374"/>
      <c r="M18" s="5" t="s">
        <v>8</v>
      </c>
      <c r="N18" s="374">
        <f>IF(P16="","",P16)</f>
        <v>2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504</v>
      </c>
      <c r="C19" s="482"/>
      <c r="D19" s="482"/>
      <c r="E19" s="492" t="s">
        <v>106</v>
      </c>
      <c r="F19" s="492"/>
      <c r="G19" s="492" t="s">
        <v>215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塚田</v>
      </c>
      <c r="AL19" s="21" t="str">
        <f>B20</f>
        <v>二川</v>
      </c>
      <c r="AM19" s="19" t="str">
        <f>E19</f>
        <v>(香)</v>
      </c>
      <c r="AN19" s="19" t="str">
        <f>G19</f>
        <v>高松卓愛クラブ</v>
      </c>
      <c r="AO19" s="19" t="str">
        <f>IF(G20="",G19,G20)</f>
        <v>高松卓愛クラブ</v>
      </c>
    </row>
    <row r="20" spans="1:41" s="21" customFormat="1" ht="15" customHeight="1">
      <c r="A20" s="342"/>
      <c r="B20" s="308" t="s">
        <v>505</v>
      </c>
      <c r="C20" s="308"/>
      <c r="D20" s="308"/>
      <c r="E20" s="472"/>
      <c r="F20" s="472"/>
      <c r="G20" s="472"/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4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41" s="21" customFormat="1" ht="15" customHeigh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2</v>
      </c>
      <c r="Z22" s="338"/>
      <c r="AA22" s="337" t="s">
        <v>2</v>
      </c>
      <c r="AB22" s="338"/>
      <c r="AC22" s="338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392"/>
      <c r="G23" s="392"/>
      <c r="H23" s="29"/>
      <c r="I23" s="29"/>
      <c r="J23" s="26"/>
      <c r="K23" s="484" t="str">
        <f>B24</f>
        <v>村住</v>
      </c>
      <c r="L23" s="484"/>
      <c r="M23" s="36" t="s">
        <v>18</v>
      </c>
      <c r="N23" s="484" t="str">
        <f>B25</f>
        <v>井上</v>
      </c>
      <c r="O23" s="484"/>
      <c r="P23" s="486" t="str">
        <f>B26</f>
        <v>池川</v>
      </c>
      <c r="Q23" s="484"/>
      <c r="R23" s="36" t="s">
        <v>18</v>
      </c>
      <c r="S23" s="484" t="str">
        <f>B27</f>
        <v>高松</v>
      </c>
      <c r="T23" s="487"/>
      <c r="U23" s="484" t="str">
        <f>B28</f>
        <v>土田</v>
      </c>
      <c r="V23" s="484"/>
      <c r="W23" s="36" t="s">
        <v>18</v>
      </c>
      <c r="X23" s="484" t="str">
        <f>B29</f>
        <v>森</v>
      </c>
      <c r="Y23" s="484"/>
      <c r="Z23" s="395" t="s">
        <v>17</v>
      </c>
      <c r="AA23" s="396"/>
      <c r="AB23" s="397" t="s">
        <v>13</v>
      </c>
      <c r="AC23" s="398"/>
    </row>
    <row r="24" spans="1:41" s="21" customFormat="1" ht="15" customHeight="1">
      <c r="A24" s="408">
        <v>1</v>
      </c>
      <c r="B24" s="470" t="s">
        <v>506</v>
      </c>
      <c r="C24" s="470"/>
      <c r="D24" s="470"/>
      <c r="E24" s="471" t="s">
        <v>107</v>
      </c>
      <c r="F24" s="471"/>
      <c r="G24" s="478" t="s">
        <v>440</v>
      </c>
      <c r="H24" s="478"/>
      <c r="I24" s="478"/>
      <c r="J24" s="479"/>
      <c r="K24" s="485"/>
      <c r="L24" s="485"/>
      <c r="M24" s="485"/>
      <c r="N24" s="485"/>
      <c r="O24" s="485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×</v>
      </c>
      <c r="W24" s="388"/>
      <c r="X24" s="388"/>
      <c r="Y24" s="59"/>
      <c r="Z24" s="495">
        <f>IF(AND(L24="",Q24="",V24=""),"",COUNTIF(K24:Y25,"○")*2+COUNTIF(K24:Y25,"×"))</f>
        <v>3</v>
      </c>
      <c r="AA24" s="496"/>
      <c r="AB24" s="496">
        <f>IF(Z24="","",RANK(Z24,Z24:AA29,))</f>
        <v>2</v>
      </c>
      <c r="AC24" s="497"/>
      <c r="AJ24" s="21" t="str">
        <f>D23&amp;AB24</f>
        <v>Ｃ2</v>
      </c>
      <c r="AK24" s="21" t="str">
        <f>B24</f>
        <v>村住</v>
      </c>
      <c r="AL24" s="21" t="str">
        <f>B25</f>
        <v>井上</v>
      </c>
      <c r="AM24" s="19" t="str">
        <f>E24</f>
        <v>(愛)</v>
      </c>
      <c r="AN24" s="19" t="str">
        <f>G24</f>
        <v>らるご</v>
      </c>
      <c r="AO24" s="19" t="str">
        <f>IF(G25="",G24,G25)</f>
        <v>フレンズ</v>
      </c>
    </row>
    <row r="25" spans="1:41" s="21" customFormat="1" ht="15" customHeight="1">
      <c r="A25" s="408"/>
      <c r="B25" s="321" t="s">
        <v>193</v>
      </c>
      <c r="C25" s="321"/>
      <c r="D25" s="321"/>
      <c r="E25" s="480"/>
      <c r="F25" s="480"/>
      <c r="G25" s="480" t="s">
        <v>273</v>
      </c>
      <c r="H25" s="480"/>
      <c r="I25" s="480"/>
      <c r="J25" s="481"/>
      <c r="K25" s="357"/>
      <c r="L25" s="357"/>
      <c r="M25" s="357"/>
      <c r="N25" s="357"/>
      <c r="O25" s="357"/>
      <c r="P25" s="365">
        <v>2</v>
      </c>
      <c r="Q25" s="364"/>
      <c r="R25" s="2" t="s">
        <v>8</v>
      </c>
      <c r="S25" s="364">
        <v>1</v>
      </c>
      <c r="T25" s="366"/>
      <c r="U25" s="364">
        <v>1</v>
      </c>
      <c r="V25" s="364"/>
      <c r="W25" s="2" t="s">
        <v>8</v>
      </c>
      <c r="X25" s="364">
        <v>2</v>
      </c>
      <c r="Y25" s="366"/>
      <c r="Z25" s="360"/>
      <c r="AA25" s="361"/>
      <c r="AB25" s="361"/>
      <c r="AC25" s="362"/>
      <c r="AM25" s="19"/>
      <c r="AN25" s="19"/>
      <c r="AO25" s="19"/>
    </row>
    <row r="26" spans="1:41" s="21" customFormat="1" ht="15" customHeight="1">
      <c r="A26" s="341">
        <v>2</v>
      </c>
      <c r="B26" s="482" t="s">
        <v>223</v>
      </c>
      <c r="C26" s="482"/>
      <c r="D26" s="482"/>
      <c r="E26" s="478" t="s">
        <v>108</v>
      </c>
      <c r="F26" s="478"/>
      <c r="G26" s="492" t="s">
        <v>86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×</v>
      </c>
      <c r="W26" s="346"/>
      <c r="X26" s="346"/>
      <c r="Y26" s="63"/>
      <c r="Z26" s="329">
        <f>IF(AND(L26="",Q26="",V26=""),"",COUNTIF(K26:Y27,"○")*2+COUNTIF(K26:Y27,"×"))</f>
        <v>2</v>
      </c>
      <c r="AA26" s="330"/>
      <c r="AB26" s="330">
        <f>IF(Z26="","",RANK(Z26,Z24:AA29,))</f>
        <v>3</v>
      </c>
      <c r="AC26" s="333"/>
      <c r="AJ26" s="21" t="str">
        <f>D23&amp;AB26</f>
        <v>Ｃ3</v>
      </c>
      <c r="AK26" s="21" t="str">
        <f>B26</f>
        <v>池川</v>
      </c>
      <c r="AL26" s="21" t="str">
        <f>B27</f>
        <v>高松</v>
      </c>
      <c r="AM26" s="19" t="str">
        <f>E26</f>
        <v>(高)</v>
      </c>
      <c r="AN26" s="19" t="str">
        <f>G26</f>
        <v>黒潮クラブ</v>
      </c>
      <c r="AO26" s="19" t="str">
        <f>IF(G27="",G26,G27)</f>
        <v>黒潮クラブ</v>
      </c>
    </row>
    <row r="27" spans="1:41" s="21" customFormat="1" ht="15" customHeight="1">
      <c r="A27" s="408"/>
      <c r="B27" s="321" t="s">
        <v>150</v>
      </c>
      <c r="C27" s="321"/>
      <c r="D27" s="321"/>
      <c r="E27" s="480"/>
      <c r="F27" s="480"/>
      <c r="G27" s="478"/>
      <c r="H27" s="478"/>
      <c r="I27" s="478"/>
      <c r="J27" s="479"/>
      <c r="K27" s="374">
        <f>IF(S25="","",S25)</f>
        <v>1</v>
      </c>
      <c r="L27" s="374"/>
      <c r="M27" s="5" t="s">
        <v>8</v>
      </c>
      <c r="N27" s="374">
        <f>IF(P25="","",P25)</f>
        <v>2</v>
      </c>
      <c r="O27" s="374"/>
      <c r="P27" s="379"/>
      <c r="Q27" s="380"/>
      <c r="R27" s="380"/>
      <c r="S27" s="380"/>
      <c r="T27" s="381"/>
      <c r="U27" s="374">
        <v>0</v>
      </c>
      <c r="V27" s="374"/>
      <c r="W27" s="5" t="s">
        <v>8</v>
      </c>
      <c r="X27" s="374">
        <v>2</v>
      </c>
      <c r="Y27" s="374"/>
      <c r="Z27" s="368"/>
      <c r="AA27" s="369"/>
      <c r="AB27" s="369"/>
      <c r="AC27" s="370"/>
      <c r="AM27" s="19"/>
      <c r="AN27" s="19"/>
      <c r="AO27" s="19"/>
    </row>
    <row r="28" spans="1:41" s="21" customFormat="1" ht="15" customHeight="1">
      <c r="A28" s="399">
        <v>3</v>
      </c>
      <c r="B28" s="482" t="s">
        <v>507</v>
      </c>
      <c r="C28" s="482"/>
      <c r="D28" s="482"/>
      <c r="E28" s="492" t="s">
        <v>106</v>
      </c>
      <c r="F28" s="492"/>
      <c r="G28" s="492" t="s">
        <v>215</v>
      </c>
      <c r="H28" s="492"/>
      <c r="I28" s="492"/>
      <c r="J28" s="494"/>
      <c r="K28" s="66"/>
      <c r="L28" s="346" t="str">
        <f>IF(K29="","",IF(K29&gt;N29,"○","×"))</f>
        <v>○</v>
      </c>
      <c r="M28" s="346"/>
      <c r="N28" s="346"/>
      <c r="O28" s="63"/>
      <c r="P28" s="64"/>
      <c r="Q28" s="346" t="str">
        <f>IF(P29="","",IF(P29&gt;S29,"○","×"))</f>
        <v>○</v>
      </c>
      <c r="R28" s="346"/>
      <c r="S28" s="346"/>
      <c r="T28" s="67"/>
      <c r="U28" s="348"/>
      <c r="V28" s="348"/>
      <c r="W28" s="348"/>
      <c r="X28" s="348"/>
      <c r="Y28" s="349"/>
      <c r="Z28" s="360">
        <f>IF(AND(L28="",Q28="",V28=""),"",COUNTIF(K28:Y29,"○")*2+COUNTIF(K28:Y29,"×"))</f>
        <v>4</v>
      </c>
      <c r="AA28" s="361"/>
      <c r="AB28" s="361">
        <f>IF(Z28="","",RANK(Z28,Z24:AA29,))</f>
        <v>1</v>
      </c>
      <c r="AC28" s="362"/>
      <c r="AJ28" s="21" t="str">
        <f>D23&amp;AB28</f>
        <v>Ｃ1</v>
      </c>
      <c r="AK28" s="21" t="str">
        <f>B28</f>
        <v>土田</v>
      </c>
      <c r="AL28" s="21" t="str">
        <f>B29</f>
        <v>森</v>
      </c>
      <c r="AM28" s="19" t="str">
        <f>E28</f>
        <v>(香)</v>
      </c>
      <c r="AN28" s="19" t="str">
        <f>G28</f>
        <v>高松卓愛クラブ</v>
      </c>
      <c r="AO28" s="19" t="str">
        <f>IF(G29="",G28,G29)</f>
        <v>高松卓愛クラブ</v>
      </c>
    </row>
    <row r="29" spans="1:41" s="21" customFormat="1" ht="15" customHeight="1">
      <c r="A29" s="442"/>
      <c r="B29" s="308" t="s">
        <v>420</v>
      </c>
      <c r="C29" s="308"/>
      <c r="D29" s="308"/>
      <c r="E29" s="472"/>
      <c r="F29" s="472"/>
      <c r="G29" s="472"/>
      <c r="H29" s="472"/>
      <c r="I29" s="472"/>
      <c r="J29" s="476"/>
      <c r="K29" s="335">
        <f>IF(X25="","",X25)</f>
        <v>2</v>
      </c>
      <c r="L29" s="336"/>
      <c r="M29" s="6" t="s">
        <v>8</v>
      </c>
      <c r="N29" s="336">
        <f>IF(U25="","",U25)</f>
        <v>1</v>
      </c>
      <c r="O29" s="336"/>
      <c r="P29" s="339">
        <f>IF(X27="","",X27)</f>
        <v>2</v>
      </c>
      <c r="Q29" s="336"/>
      <c r="R29" s="6" t="s">
        <v>8</v>
      </c>
      <c r="S29" s="336">
        <f>IF(U27="","",U27)</f>
        <v>0</v>
      </c>
      <c r="T29" s="340"/>
      <c r="U29" s="351"/>
      <c r="V29" s="351"/>
      <c r="W29" s="351"/>
      <c r="X29" s="351"/>
      <c r="Y29" s="352"/>
      <c r="Z29" s="331"/>
      <c r="AA29" s="332"/>
      <c r="AB29" s="332"/>
      <c r="AC29" s="334"/>
    </row>
    <row r="30" spans="1:41" s="21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41" s="21" customFormat="1" ht="15" customHeight="1">
      <c r="A31" s="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2</v>
      </c>
      <c r="Z31" s="338"/>
      <c r="AA31" s="337" t="s">
        <v>2</v>
      </c>
      <c r="AB31" s="338"/>
      <c r="AC31" s="338"/>
    </row>
    <row r="32" spans="1:41" s="21" customFormat="1" ht="15" customHeight="1">
      <c r="A32" s="25"/>
      <c r="B32" s="29"/>
      <c r="C32" s="29"/>
      <c r="D32" s="4" t="s">
        <v>6</v>
      </c>
      <c r="E32" s="483" t="s">
        <v>25</v>
      </c>
      <c r="F32" s="392"/>
      <c r="G32" s="392"/>
      <c r="H32" s="29"/>
      <c r="I32" s="29"/>
      <c r="J32" s="26"/>
      <c r="K32" s="484" t="str">
        <f>B33</f>
        <v>樋本</v>
      </c>
      <c r="L32" s="484"/>
      <c r="M32" s="36" t="s">
        <v>18</v>
      </c>
      <c r="N32" s="484" t="str">
        <f>B34</f>
        <v>藤村</v>
      </c>
      <c r="O32" s="484"/>
      <c r="P32" s="486" t="str">
        <f>B35</f>
        <v>川人</v>
      </c>
      <c r="Q32" s="484"/>
      <c r="R32" s="36" t="s">
        <v>18</v>
      </c>
      <c r="S32" s="484" t="str">
        <f>B36</f>
        <v>野田</v>
      </c>
      <c r="T32" s="487"/>
      <c r="U32" s="484" t="str">
        <f>B37</f>
        <v>前田</v>
      </c>
      <c r="V32" s="484"/>
      <c r="W32" s="36" t="s">
        <v>18</v>
      </c>
      <c r="X32" s="484" t="str">
        <f>B38</f>
        <v>梶原</v>
      </c>
      <c r="Y32" s="484"/>
      <c r="Z32" s="395" t="s">
        <v>17</v>
      </c>
      <c r="AA32" s="396"/>
      <c r="AB32" s="397" t="s">
        <v>13</v>
      </c>
      <c r="AC32" s="398"/>
    </row>
    <row r="33" spans="1:41" s="21" customFormat="1" ht="15" customHeight="1">
      <c r="A33" s="422">
        <v>1</v>
      </c>
      <c r="B33" s="470" t="s">
        <v>250</v>
      </c>
      <c r="C33" s="470"/>
      <c r="D33" s="470"/>
      <c r="E33" s="471" t="s">
        <v>106</v>
      </c>
      <c r="F33" s="471"/>
      <c r="G33" s="471" t="s">
        <v>85</v>
      </c>
      <c r="H33" s="471"/>
      <c r="I33" s="471"/>
      <c r="J33" s="473"/>
      <c r="K33" s="485"/>
      <c r="L33" s="485"/>
      <c r="M33" s="485"/>
      <c r="N33" s="485"/>
      <c r="O33" s="485"/>
      <c r="P33" s="48"/>
      <c r="Q33" s="388" t="str">
        <f>IF(P34="","",IF(P34&gt;S34,"○","×"))</f>
        <v>○</v>
      </c>
      <c r="R33" s="388"/>
      <c r="S33" s="388"/>
      <c r="T33" s="59"/>
      <c r="U33" s="58"/>
      <c r="V33" s="388" t="str">
        <f>IF(U34="","",IF(U34&gt;X34,"○","×"))</f>
        <v>○</v>
      </c>
      <c r="W33" s="388"/>
      <c r="X33" s="388"/>
      <c r="Y33" s="59"/>
      <c r="Z33" s="495">
        <f>IF(AND(L33="",Q33="",V33=""),"",COUNTIF(K33:Y34,"○")*2+COUNTIF(K33:Y34,"×"))</f>
        <v>4</v>
      </c>
      <c r="AA33" s="496"/>
      <c r="AB33" s="496">
        <f>IF(Z33="","",RANK(Z33,Z33:AA38,))</f>
        <v>1</v>
      </c>
      <c r="AC33" s="497"/>
      <c r="AJ33" s="21" t="str">
        <f>D32&amp;AB33</f>
        <v>Ｄ1</v>
      </c>
      <c r="AK33" s="21" t="str">
        <f>B33</f>
        <v>樋本</v>
      </c>
      <c r="AL33" s="21" t="str">
        <f>B34</f>
        <v>藤村</v>
      </c>
      <c r="AM33" s="19" t="str">
        <f>E33</f>
        <v>(香)</v>
      </c>
      <c r="AN33" s="19" t="str">
        <f>G33</f>
        <v>丸亀ＳＣ</v>
      </c>
      <c r="AO33" s="19" t="str">
        <f>IF(G34="",G33,G34)</f>
        <v>丸亀ＳＣ</v>
      </c>
    </row>
    <row r="34" spans="1:41" s="21" customFormat="1" ht="15" customHeight="1">
      <c r="A34" s="422"/>
      <c r="B34" s="321" t="s">
        <v>231</v>
      </c>
      <c r="C34" s="321"/>
      <c r="D34" s="321"/>
      <c r="E34" s="480"/>
      <c r="F34" s="480"/>
      <c r="G34" s="480"/>
      <c r="H34" s="480"/>
      <c r="I34" s="480"/>
      <c r="J34" s="481"/>
      <c r="K34" s="357"/>
      <c r="L34" s="357"/>
      <c r="M34" s="357"/>
      <c r="N34" s="357"/>
      <c r="O34" s="357"/>
      <c r="P34" s="365">
        <v>2</v>
      </c>
      <c r="Q34" s="364"/>
      <c r="R34" s="2" t="s">
        <v>8</v>
      </c>
      <c r="S34" s="364">
        <v>0</v>
      </c>
      <c r="T34" s="366"/>
      <c r="U34" s="364">
        <v>2</v>
      </c>
      <c r="V34" s="364"/>
      <c r="W34" s="2" t="s">
        <v>8</v>
      </c>
      <c r="X34" s="364">
        <v>0</v>
      </c>
      <c r="Y34" s="366"/>
      <c r="Z34" s="360"/>
      <c r="AA34" s="361"/>
      <c r="AB34" s="361"/>
      <c r="AC34" s="362"/>
      <c r="AM34" s="19"/>
      <c r="AN34" s="19"/>
      <c r="AO34" s="19"/>
    </row>
    <row r="35" spans="1:41" s="21" customFormat="1" ht="15" customHeight="1">
      <c r="A35" s="341">
        <v>2</v>
      </c>
      <c r="B35" s="482" t="s">
        <v>508</v>
      </c>
      <c r="C35" s="482"/>
      <c r="D35" s="482"/>
      <c r="E35" s="492" t="s">
        <v>105</v>
      </c>
      <c r="F35" s="492"/>
      <c r="G35" s="492" t="s">
        <v>300</v>
      </c>
      <c r="H35" s="492"/>
      <c r="I35" s="492"/>
      <c r="J35" s="494"/>
      <c r="K35" s="63"/>
      <c r="L35" s="346" t="str">
        <f>IF(K36="","",IF(K36&gt;N36,"○","×"))</f>
        <v>×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○</v>
      </c>
      <c r="W35" s="346"/>
      <c r="X35" s="346"/>
      <c r="Y35" s="63"/>
      <c r="Z35" s="329">
        <f>IF(AND(L35="",Q35="",V35=""),"",COUNTIF(K35:Y36,"○")*2+COUNTIF(K35:Y36,"×"))</f>
        <v>3</v>
      </c>
      <c r="AA35" s="330"/>
      <c r="AB35" s="330">
        <f>IF(Z35="","",RANK(Z35,Z33:AA38,))</f>
        <v>2</v>
      </c>
      <c r="AC35" s="333"/>
      <c r="AJ35" s="21" t="str">
        <f>D32&amp;AB35</f>
        <v>Ｄ2</v>
      </c>
      <c r="AK35" s="21" t="str">
        <f>B35</f>
        <v>川人</v>
      </c>
      <c r="AL35" s="21" t="str">
        <f>B36</f>
        <v>野田</v>
      </c>
      <c r="AM35" s="19" t="str">
        <f>E35</f>
        <v>(徳)</v>
      </c>
      <c r="AN35" s="19" t="str">
        <f>G35</f>
        <v>チームHIURA</v>
      </c>
      <c r="AO35" s="19" t="str">
        <f>IF(G36="",G35,G36)</f>
        <v>名西クラブ</v>
      </c>
    </row>
    <row r="36" spans="1:41" s="21" customFormat="1" ht="15" customHeight="1">
      <c r="A36" s="408"/>
      <c r="B36" s="321" t="s">
        <v>186</v>
      </c>
      <c r="C36" s="321"/>
      <c r="D36" s="321"/>
      <c r="E36" s="478"/>
      <c r="F36" s="478"/>
      <c r="G36" s="478" t="s">
        <v>509</v>
      </c>
      <c r="H36" s="478"/>
      <c r="I36" s="478"/>
      <c r="J36" s="479"/>
      <c r="K36" s="374">
        <f>IF(S34="","",S34)</f>
        <v>0</v>
      </c>
      <c r="L36" s="374"/>
      <c r="M36" s="5" t="s">
        <v>8</v>
      </c>
      <c r="N36" s="374">
        <f>IF(P34="","",P34)</f>
        <v>2</v>
      </c>
      <c r="O36" s="374"/>
      <c r="P36" s="379"/>
      <c r="Q36" s="380"/>
      <c r="R36" s="380"/>
      <c r="S36" s="380"/>
      <c r="T36" s="381"/>
      <c r="U36" s="374">
        <v>2</v>
      </c>
      <c r="V36" s="374"/>
      <c r="W36" s="5" t="s">
        <v>8</v>
      </c>
      <c r="X36" s="374">
        <v>0</v>
      </c>
      <c r="Y36" s="374"/>
      <c r="Z36" s="368"/>
      <c r="AA36" s="369"/>
      <c r="AB36" s="369"/>
      <c r="AC36" s="370"/>
      <c r="AM36" s="19"/>
      <c r="AN36" s="19"/>
      <c r="AO36" s="19"/>
    </row>
    <row r="37" spans="1:41" s="21" customFormat="1" ht="15" customHeight="1">
      <c r="A37" s="341">
        <v>3</v>
      </c>
      <c r="B37" s="482" t="s">
        <v>442</v>
      </c>
      <c r="C37" s="482"/>
      <c r="D37" s="482"/>
      <c r="E37" s="492" t="s">
        <v>106</v>
      </c>
      <c r="F37" s="492"/>
      <c r="G37" s="492" t="s">
        <v>140</v>
      </c>
      <c r="H37" s="492"/>
      <c r="I37" s="492"/>
      <c r="J37" s="494"/>
      <c r="K37" s="66"/>
      <c r="L37" s="346" t="str">
        <f>IF(K38="","",IF(K38&gt;N38,"○","×"))</f>
        <v>×</v>
      </c>
      <c r="M37" s="346"/>
      <c r="N37" s="346"/>
      <c r="O37" s="63"/>
      <c r="P37" s="64"/>
      <c r="Q37" s="346" t="str">
        <f>IF(P38="","",IF(P38&gt;S38,"○","×"))</f>
        <v>×</v>
      </c>
      <c r="R37" s="346"/>
      <c r="S37" s="346"/>
      <c r="T37" s="67"/>
      <c r="U37" s="348"/>
      <c r="V37" s="348"/>
      <c r="W37" s="348"/>
      <c r="X37" s="348"/>
      <c r="Y37" s="349"/>
      <c r="Z37" s="360">
        <f>IF(AND(L37="",Q37="",V37=""),"",COUNTIF(K37:Y38,"○")*2+COUNTIF(K37:Y38,"×"))</f>
        <v>2</v>
      </c>
      <c r="AA37" s="361"/>
      <c r="AB37" s="361">
        <f>IF(Z37="","",RANK(Z37,Z33:AA38,))</f>
        <v>3</v>
      </c>
      <c r="AC37" s="362"/>
      <c r="AJ37" s="21" t="str">
        <f>D32&amp;AB37</f>
        <v>Ｄ3</v>
      </c>
      <c r="AK37" s="21" t="str">
        <f>B37</f>
        <v>前田</v>
      </c>
      <c r="AL37" s="21" t="str">
        <f>B38</f>
        <v>梶原</v>
      </c>
      <c r="AM37" s="19" t="str">
        <f>E37</f>
        <v>(香)</v>
      </c>
      <c r="AN37" s="19" t="str">
        <f>G37</f>
        <v>卓 窓 会</v>
      </c>
      <c r="AO37" s="19" t="str">
        <f>IF(G38="",G37,G38)</f>
        <v>卓 窓 会</v>
      </c>
    </row>
    <row r="38" spans="1:41" s="21" customFormat="1" ht="15" customHeight="1">
      <c r="A38" s="342"/>
      <c r="B38" s="308" t="s">
        <v>163</v>
      </c>
      <c r="C38" s="308"/>
      <c r="D38" s="308"/>
      <c r="E38" s="472"/>
      <c r="F38" s="472"/>
      <c r="G38" s="472"/>
      <c r="H38" s="472"/>
      <c r="I38" s="472"/>
      <c r="J38" s="476"/>
      <c r="K38" s="335">
        <f>IF(X34="","",X34)</f>
        <v>0</v>
      </c>
      <c r="L38" s="336"/>
      <c r="M38" s="6" t="s">
        <v>8</v>
      </c>
      <c r="N38" s="336">
        <f>IF(U34="","",U34)</f>
        <v>2</v>
      </c>
      <c r="O38" s="336"/>
      <c r="P38" s="339">
        <f>IF(X36="","",X36)</f>
        <v>0</v>
      </c>
      <c r="Q38" s="336"/>
      <c r="R38" s="6" t="s">
        <v>8</v>
      </c>
      <c r="S38" s="336">
        <f>IF(U36="","",U36)</f>
        <v>2</v>
      </c>
      <c r="T38" s="340"/>
      <c r="U38" s="351"/>
      <c r="V38" s="351"/>
      <c r="W38" s="351"/>
      <c r="X38" s="351"/>
      <c r="Y38" s="352"/>
      <c r="Z38" s="331"/>
      <c r="AA38" s="332"/>
      <c r="AB38" s="332"/>
      <c r="AC38" s="334"/>
    </row>
    <row r="39" spans="1:41" s="19" customFormat="1" ht="4.5" customHeight="1">
      <c r="A39" s="17"/>
      <c r="B39" s="9"/>
      <c r="C39" s="9"/>
      <c r="D39" s="9"/>
      <c r="E39" s="75"/>
      <c r="F39" s="75"/>
      <c r="G39" s="75"/>
      <c r="H39" s="75"/>
      <c r="I39" s="75"/>
      <c r="J39" s="75"/>
      <c r="K39" s="16"/>
      <c r="L39" s="16"/>
      <c r="M39" s="2"/>
      <c r="N39" s="16"/>
      <c r="O39" s="16"/>
      <c r="P39" s="16"/>
      <c r="Q39" s="16"/>
      <c r="R39" s="2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</row>
    <row r="40" spans="1:41" s="21" customFormat="1" ht="15" customHeight="1">
      <c r="A40" s="2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38">
        <v>3</v>
      </c>
      <c r="Z40" s="338"/>
      <c r="AA40" s="337" t="s">
        <v>2</v>
      </c>
      <c r="AB40" s="338"/>
      <c r="AC40" s="338"/>
    </row>
    <row r="41" spans="1:41" s="21" customFormat="1" ht="15" customHeight="1">
      <c r="A41" s="25"/>
      <c r="B41" s="29"/>
      <c r="C41" s="29"/>
      <c r="D41" s="4" t="s">
        <v>19</v>
      </c>
      <c r="E41" s="483" t="s">
        <v>25</v>
      </c>
      <c r="F41" s="392"/>
      <c r="G41" s="392"/>
      <c r="H41" s="29"/>
      <c r="I41" s="29"/>
      <c r="J41" s="26"/>
      <c r="K41" s="484" t="str">
        <f>B42</f>
        <v>溝渕</v>
      </c>
      <c r="L41" s="484"/>
      <c r="M41" s="36" t="s">
        <v>18</v>
      </c>
      <c r="N41" s="484" t="str">
        <f>B43</f>
        <v>刈谷</v>
      </c>
      <c r="O41" s="484"/>
      <c r="P41" s="486" t="str">
        <f>B44</f>
        <v>栗野</v>
      </c>
      <c r="Q41" s="484"/>
      <c r="R41" s="36" t="s">
        <v>18</v>
      </c>
      <c r="S41" s="484" t="str">
        <f>B45</f>
        <v>鶴尾</v>
      </c>
      <c r="T41" s="487"/>
      <c r="U41" s="484" t="str">
        <f>B46</f>
        <v>大西</v>
      </c>
      <c r="V41" s="484"/>
      <c r="W41" s="36" t="s">
        <v>18</v>
      </c>
      <c r="X41" s="484" t="str">
        <f>B47</f>
        <v>秋山</v>
      </c>
      <c r="Y41" s="484"/>
      <c r="Z41" s="395" t="s">
        <v>17</v>
      </c>
      <c r="AA41" s="396"/>
      <c r="AB41" s="397" t="s">
        <v>13</v>
      </c>
      <c r="AC41" s="398"/>
    </row>
    <row r="42" spans="1:41" s="21" customFormat="1" ht="15" customHeight="1">
      <c r="A42" s="408">
        <v>1</v>
      </c>
      <c r="B42" s="470" t="s">
        <v>248</v>
      </c>
      <c r="C42" s="470"/>
      <c r="D42" s="470"/>
      <c r="E42" s="478" t="s">
        <v>108</v>
      </c>
      <c r="F42" s="478"/>
      <c r="G42" s="492" t="s">
        <v>86</v>
      </c>
      <c r="H42" s="492"/>
      <c r="I42" s="492"/>
      <c r="J42" s="494"/>
      <c r="K42" s="485"/>
      <c r="L42" s="485"/>
      <c r="M42" s="485"/>
      <c r="N42" s="485"/>
      <c r="O42" s="485"/>
      <c r="P42" s="48"/>
      <c r="Q42" s="388" t="str">
        <f>IF(P43="","",IF(P43&gt;S43,"○","×"))</f>
        <v>○</v>
      </c>
      <c r="R42" s="388"/>
      <c r="S42" s="388"/>
      <c r="T42" s="59"/>
      <c r="U42" s="58"/>
      <c r="V42" s="388" t="str">
        <f>IF(U43="","",IF(U43&gt;X43,"○","×"))</f>
        <v>○</v>
      </c>
      <c r="W42" s="388"/>
      <c r="X42" s="388"/>
      <c r="Y42" s="59"/>
      <c r="Z42" s="495">
        <f>IF(AND(L42="",Q42="",V42=""),"",COUNTIF(K42:Y43,"○")*2+COUNTIF(K42:Y43,"×"))</f>
        <v>4</v>
      </c>
      <c r="AA42" s="496"/>
      <c r="AB42" s="496">
        <f>IF(Z42="","",RANK(Z42,Z42:AA47,))</f>
        <v>1</v>
      </c>
      <c r="AC42" s="497"/>
      <c r="AJ42" s="21" t="str">
        <f>D41&amp;AB42</f>
        <v>Ｅ1</v>
      </c>
      <c r="AK42" s="21" t="str">
        <f>B42</f>
        <v>溝渕</v>
      </c>
      <c r="AL42" s="21" t="str">
        <f>B43</f>
        <v>刈谷</v>
      </c>
      <c r="AM42" s="19" t="str">
        <f>E42</f>
        <v>(高)</v>
      </c>
      <c r="AN42" s="19" t="str">
        <f>G42</f>
        <v>黒潮クラブ</v>
      </c>
      <c r="AO42" s="19" t="str">
        <f>IF(G43="",G42,G43)</f>
        <v>黒潮クラブ</v>
      </c>
    </row>
    <row r="43" spans="1:41" s="21" customFormat="1" ht="15" customHeight="1">
      <c r="A43" s="408"/>
      <c r="B43" s="371" t="s">
        <v>510</v>
      </c>
      <c r="C43" s="371"/>
      <c r="D43" s="371"/>
      <c r="E43" s="480"/>
      <c r="F43" s="480"/>
      <c r="G43" s="478"/>
      <c r="H43" s="478"/>
      <c r="I43" s="478"/>
      <c r="J43" s="479"/>
      <c r="K43" s="357"/>
      <c r="L43" s="357"/>
      <c r="M43" s="357"/>
      <c r="N43" s="357"/>
      <c r="O43" s="357"/>
      <c r="P43" s="365">
        <v>2</v>
      </c>
      <c r="Q43" s="364"/>
      <c r="R43" s="2" t="s">
        <v>8</v>
      </c>
      <c r="S43" s="364">
        <v>0</v>
      </c>
      <c r="T43" s="366"/>
      <c r="U43" s="364">
        <v>2</v>
      </c>
      <c r="V43" s="364"/>
      <c r="W43" s="2" t="s">
        <v>8</v>
      </c>
      <c r="X43" s="364">
        <v>1</v>
      </c>
      <c r="Y43" s="366"/>
      <c r="Z43" s="360"/>
      <c r="AA43" s="361"/>
      <c r="AB43" s="361"/>
      <c r="AC43" s="362"/>
      <c r="AM43" s="19"/>
      <c r="AN43" s="19"/>
      <c r="AO43" s="19"/>
    </row>
    <row r="44" spans="1:41" s="21" customFormat="1" ht="15" customHeight="1">
      <c r="A44" s="399">
        <v>2</v>
      </c>
      <c r="B44" s="491" t="s">
        <v>255</v>
      </c>
      <c r="C44" s="491"/>
      <c r="D44" s="491"/>
      <c r="E44" s="492" t="s">
        <v>106</v>
      </c>
      <c r="F44" s="492"/>
      <c r="G44" s="492" t="s">
        <v>215</v>
      </c>
      <c r="H44" s="492"/>
      <c r="I44" s="492"/>
      <c r="J44" s="494"/>
      <c r="K44" s="63"/>
      <c r="L44" s="346" t="str">
        <f>IF(K45="","",IF(K45&gt;N45,"○","×"))</f>
        <v>×</v>
      </c>
      <c r="M44" s="346"/>
      <c r="N44" s="346"/>
      <c r="O44" s="63"/>
      <c r="P44" s="347"/>
      <c r="Q44" s="348"/>
      <c r="R44" s="348"/>
      <c r="S44" s="348"/>
      <c r="T44" s="378"/>
      <c r="U44" s="63"/>
      <c r="V44" s="346" t="str">
        <f>IF(U45="","",IF(U45&gt;X45,"○","×"))</f>
        <v>○</v>
      </c>
      <c r="W44" s="346"/>
      <c r="X44" s="346"/>
      <c r="Y44" s="63"/>
      <c r="Z44" s="329">
        <f>IF(AND(L44="",Q44="",V44=""),"",COUNTIF(K44:Y45,"○")*2+COUNTIF(K44:Y45,"×"))</f>
        <v>3</v>
      </c>
      <c r="AA44" s="330"/>
      <c r="AB44" s="330">
        <f>IF(Z44="","",RANK(Z44,Z42:AA47,))</f>
        <v>2</v>
      </c>
      <c r="AC44" s="333"/>
      <c r="AJ44" s="21" t="str">
        <f>D41&amp;AB44</f>
        <v>Ｅ2</v>
      </c>
      <c r="AK44" s="21" t="str">
        <f>B44</f>
        <v>栗野</v>
      </c>
      <c r="AL44" s="21" t="str">
        <f>B45</f>
        <v>鶴尾</v>
      </c>
      <c r="AM44" s="19" t="str">
        <f>E44</f>
        <v>(香)</v>
      </c>
      <c r="AN44" s="19" t="str">
        <f>G44</f>
        <v>高松卓愛クラブ</v>
      </c>
      <c r="AO44" s="19" t="str">
        <f>IF(G45="",G44,G45)</f>
        <v>高松卓愛クラブ</v>
      </c>
    </row>
    <row r="45" spans="1:41" s="21" customFormat="1" ht="15" customHeight="1">
      <c r="A45" s="422"/>
      <c r="B45" s="321" t="s">
        <v>224</v>
      </c>
      <c r="C45" s="321"/>
      <c r="D45" s="321"/>
      <c r="E45" s="478"/>
      <c r="F45" s="478"/>
      <c r="G45" s="478"/>
      <c r="H45" s="478"/>
      <c r="I45" s="478"/>
      <c r="J45" s="479"/>
      <c r="K45" s="374">
        <f>IF(S43="","",S43)</f>
        <v>0</v>
      </c>
      <c r="L45" s="374"/>
      <c r="M45" s="5" t="s">
        <v>8</v>
      </c>
      <c r="N45" s="374">
        <f>IF(P43="","",P43)</f>
        <v>2</v>
      </c>
      <c r="O45" s="374"/>
      <c r="P45" s="379"/>
      <c r="Q45" s="380"/>
      <c r="R45" s="380"/>
      <c r="S45" s="380"/>
      <c r="T45" s="381"/>
      <c r="U45" s="374">
        <v>2</v>
      </c>
      <c r="V45" s="374"/>
      <c r="W45" s="5" t="s">
        <v>8</v>
      </c>
      <c r="X45" s="374">
        <v>1</v>
      </c>
      <c r="Y45" s="374"/>
      <c r="Z45" s="368"/>
      <c r="AA45" s="369"/>
      <c r="AB45" s="369"/>
      <c r="AC45" s="370"/>
      <c r="AM45" s="19"/>
      <c r="AN45" s="19"/>
      <c r="AO45" s="19"/>
    </row>
    <row r="46" spans="1:41" s="21" customFormat="1" ht="15" customHeight="1">
      <c r="A46" s="341">
        <v>3</v>
      </c>
      <c r="B46" s="482" t="s">
        <v>244</v>
      </c>
      <c r="C46" s="482"/>
      <c r="D46" s="482"/>
      <c r="E46" s="492" t="s">
        <v>106</v>
      </c>
      <c r="F46" s="492"/>
      <c r="G46" s="492" t="s">
        <v>904</v>
      </c>
      <c r="H46" s="492"/>
      <c r="I46" s="492"/>
      <c r="J46" s="494"/>
      <c r="K46" s="66"/>
      <c r="L46" s="346" t="str">
        <f>IF(K47="","",IF(K47&gt;N47,"○","×"))</f>
        <v>×</v>
      </c>
      <c r="M46" s="346"/>
      <c r="N46" s="346"/>
      <c r="O46" s="63"/>
      <c r="P46" s="64"/>
      <c r="Q46" s="346" t="str">
        <f>IF(P47="","",IF(P47&gt;S47,"○","×"))</f>
        <v>×</v>
      </c>
      <c r="R46" s="346"/>
      <c r="S46" s="346"/>
      <c r="T46" s="67"/>
      <c r="U46" s="348"/>
      <c r="V46" s="348"/>
      <c r="W46" s="348"/>
      <c r="X46" s="348"/>
      <c r="Y46" s="349"/>
      <c r="Z46" s="360">
        <f>IF(AND(L46="",Q46="",V46=""),"",COUNTIF(K46:Y47,"○")*2+COUNTIF(K46:Y47,"×"))</f>
        <v>2</v>
      </c>
      <c r="AA46" s="361"/>
      <c r="AB46" s="361">
        <f>IF(Z46="","",RANK(Z46,Z42:AA47,))</f>
        <v>3</v>
      </c>
      <c r="AC46" s="362"/>
      <c r="AJ46" s="21" t="str">
        <f>D41&amp;AB46</f>
        <v>Ｅ3</v>
      </c>
      <c r="AK46" s="21" t="str">
        <f>B46</f>
        <v>大西</v>
      </c>
      <c r="AL46" s="21" t="str">
        <f>B47</f>
        <v>秋山</v>
      </c>
      <c r="AM46" s="19" t="str">
        <f>E46</f>
        <v>(香)</v>
      </c>
      <c r="AN46" s="19" t="str">
        <f>G46</f>
        <v>ヴィスポことひら</v>
      </c>
      <c r="AO46" s="19" t="str">
        <f>IF(G47="",G46,G47)</f>
        <v>ヴィスポことひら</v>
      </c>
    </row>
    <row r="47" spans="1:41" s="21" customFormat="1" ht="15" customHeight="1">
      <c r="A47" s="342"/>
      <c r="B47" s="308" t="s">
        <v>205</v>
      </c>
      <c r="C47" s="308"/>
      <c r="D47" s="308"/>
      <c r="E47" s="472"/>
      <c r="F47" s="472"/>
      <c r="G47" s="472"/>
      <c r="H47" s="472"/>
      <c r="I47" s="472"/>
      <c r="J47" s="476"/>
      <c r="K47" s="335">
        <f>IF(X43="","",X43)</f>
        <v>1</v>
      </c>
      <c r="L47" s="336"/>
      <c r="M47" s="6" t="s">
        <v>8</v>
      </c>
      <c r="N47" s="336">
        <f>IF(U43="","",U43)</f>
        <v>2</v>
      </c>
      <c r="O47" s="336"/>
      <c r="P47" s="339">
        <f>IF(X45="","",X45)</f>
        <v>1</v>
      </c>
      <c r="Q47" s="336"/>
      <c r="R47" s="6" t="s">
        <v>8</v>
      </c>
      <c r="S47" s="336">
        <f>IF(U45="","",U45)</f>
        <v>2</v>
      </c>
      <c r="T47" s="340"/>
      <c r="U47" s="351"/>
      <c r="V47" s="351"/>
      <c r="W47" s="351"/>
      <c r="X47" s="351"/>
      <c r="Y47" s="352"/>
      <c r="Z47" s="331"/>
      <c r="AA47" s="332"/>
      <c r="AB47" s="332"/>
      <c r="AC47" s="334"/>
    </row>
    <row r="48" spans="1:41" s="21" customFormat="1" ht="4.5" customHeight="1">
      <c r="A48" s="34"/>
      <c r="B48" s="81"/>
      <c r="C48" s="81"/>
      <c r="D48" s="81"/>
      <c r="E48" s="82"/>
      <c r="F48" s="82"/>
      <c r="G48" s="82"/>
      <c r="H48" s="82"/>
      <c r="I48" s="82"/>
      <c r="J48" s="82"/>
      <c r="K48" s="78"/>
      <c r="L48" s="78"/>
      <c r="M48" s="10"/>
      <c r="N48" s="78"/>
      <c r="O48" s="78"/>
      <c r="P48" s="78"/>
      <c r="Q48" s="78"/>
      <c r="R48" s="10"/>
      <c r="S48" s="78"/>
      <c r="T48" s="78"/>
      <c r="U48" s="34"/>
      <c r="V48" s="34"/>
      <c r="W48" s="34"/>
      <c r="X48" s="34"/>
      <c r="Y48" s="34"/>
      <c r="Z48" s="34"/>
      <c r="AA48" s="34"/>
      <c r="AB48" s="34"/>
      <c r="AC48" s="34"/>
    </row>
    <row r="49" spans="1:41" s="21" customFormat="1" ht="15" customHeight="1">
      <c r="A49" s="2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38">
        <v>3</v>
      </c>
      <c r="Z49" s="338"/>
      <c r="AA49" s="337" t="s">
        <v>2</v>
      </c>
      <c r="AB49" s="338"/>
      <c r="AC49" s="338"/>
    </row>
    <row r="50" spans="1:41" s="21" customFormat="1" ht="15" customHeight="1">
      <c r="A50" s="25"/>
      <c r="B50" s="29"/>
      <c r="C50" s="29"/>
      <c r="D50" s="4" t="s">
        <v>20</v>
      </c>
      <c r="E50" s="483" t="s">
        <v>25</v>
      </c>
      <c r="F50" s="392"/>
      <c r="G50" s="392"/>
      <c r="H50" s="29"/>
      <c r="I50" s="29"/>
      <c r="J50" s="26"/>
      <c r="K50" s="484" t="str">
        <f>B51</f>
        <v>森</v>
      </c>
      <c r="L50" s="484"/>
      <c r="M50" s="36" t="s">
        <v>18</v>
      </c>
      <c r="N50" s="484" t="str">
        <f>B52</f>
        <v>尾崎</v>
      </c>
      <c r="O50" s="484"/>
      <c r="P50" s="486" t="str">
        <f>B53</f>
        <v>岩崎</v>
      </c>
      <c r="Q50" s="484"/>
      <c r="R50" s="36" t="s">
        <v>18</v>
      </c>
      <c r="S50" s="484" t="str">
        <f>B54</f>
        <v>佐々木</v>
      </c>
      <c r="T50" s="487"/>
      <c r="U50" s="484" t="str">
        <f>B55</f>
        <v>西山</v>
      </c>
      <c r="V50" s="484"/>
      <c r="W50" s="36" t="s">
        <v>18</v>
      </c>
      <c r="X50" s="484" t="str">
        <f>B56</f>
        <v>村岡</v>
      </c>
      <c r="Y50" s="484"/>
      <c r="Z50" s="395" t="s">
        <v>17</v>
      </c>
      <c r="AA50" s="396"/>
      <c r="AB50" s="397" t="s">
        <v>13</v>
      </c>
      <c r="AC50" s="398"/>
    </row>
    <row r="51" spans="1:41" s="21" customFormat="1" ht="15" customHeight="1">
      <c r="A51" s="408">
        <v>1</v>
      </c>
      <c r="B51" s="470" t="s">
        <v>420</v>
      </c>
      <c r="C51" s="470"/>
      <c r="D51" s="470"/>
      <c r="E51" s="478" t="s">
        <v>105</v>
      </c>
      <c r="F51" s="478"/>
      <c r="G51" s="478" t="s">
        <v>287</v>
      </c>
      <c r="H51" s="478"/>
      <c r="I51" s="478"/>
      <c r="J51" s="479"/>
      <c r="K51" s="485"/>
      <c r="L51" s="485"/>
      <c r="M51" s="485"/>
      <c r="N51" s="485"/>
      <c r="O51" s="485"/>
      <c r="P51" s="48"/>
      <c r="Q51" s="388" t="str">
        <f>IF(P52="","",IF(P52&gt;S52,"○","×"))</f>
        <v>×</v>
      </c>
      <c r="R51" s="388"/>
      <c r="S51" s="388"/>
      <c r="T51" s="59"/>
      <c r="U51" s="58"/>
      <c r="V51" s="388" t="str">
        <f>IF(U52="","",IF(U52&gt;X52,"○","×"))</f>
        <v>×</v>
      </c>
      <c r="W51" s="388"/>
      <c r="X51" s="388"/>
      <c r="Y51" s="59"/>
      <c r="Z51" s="495">
        <f>IF(AND(L51="",Q51="",V51=""),"",COUNTIF(K51:Y52,"○")*2+COUNTIF(K51:Y52,"×"))</f>
        <v>2</v>
      </c>
      <c r="AA51" s="496"/>
      <c r="AB51" s="496">
        <f>IF(Z51="","",RANK(Z51,Z51:AA56,))</f>
        <v>3</v>
      </c>
      <c r="AC51" s="497"/>
      <c r="AJ51" s="21" t="str">
        <f>D50&amp;AB51</f>
        <v>Ｆ3</v>
      </c>
      <c r="AK51" s="21" t="str">
        <f>B51</f>
        <v>森</v>
      </c>
      <c r="AL51" s="21" t="str">
        <f>B52</f>
        <v>尾崎</v>
      </c>
      <c r="AM51" s="19" t="str">
        <f>E51</f>
        <v>(徳)</v>
      </c>
      <c r="AN51" s="19" t="str">
        <f>G51</f>
        <v>よしこのクラブ</v>
      </c>
      <c r="AO51" s="19" t="str">
        <f>IF(G52="",G51,G52)</f>
        <v>加茂体協</v>
      </c>
    </row>
    <row r="52" spans="1:41" s="21" customFormat="1" ht="15" customHeight="1">
      <c r="A52" s="408"/>
      <c r="B52" s="371" t="s">
        <v>275</v>
      </c>
      <c r="C52" s="371"/>
      <c r="D52" s="371"/>
      <c r="E52" s="480"/>
      <c r="F52" s="480"/>
      <c r="G52" s="480" t="s">
        <v>182</v>
      </c>
      <c r="H52" s="480"/>
      <c r="I52" s="480"/>
      <c r="J52" s="481"/>
      <c r="K52" s="357"/>
      <c r="L52" s="357"/>
      <c r="M52" s="357"/>
      <c r="N52" s="357"/>
      <c r="O52" s="357"/>
      <c r="P52" s="365">
        <v>1</v>
      </c>
      <c r="Q52" s="364"/>
      <c r="R52" s="2" t="s">
        <v>8</v>
      </c>
      <c r="S52" s="364">
        <v>2</v>
      </c>
      <c r="T52" s="366"/>
      <c r="U52" s="364">
        <v>0</v>
      </c>
      <c r="V52" s="364"/>
      <c r="W52" s="2" t="s">
        <v>8</v>
      </c>
      <c r="X52" s="364">
        <v>2</v>
      </c>
      <c r="Y52" s="366"/>
      <c r="Z52" s="360"/>
      <c r="AA52" s="361"/>
      <c r="AB52" s="361"/>
      <c r="AC52" s="362"/>
      <c r="AM52" s="19"/>
      <c r="AN52" s="19"/>
      <c r="AO52" s="19"/>
    </row>
    <row r="53" spans="1:41" s="21" customFormat="1" ht="15" customHeight="1">
      <c r="A53" s="399">
        <v>2</v>
      </c>
      <c r="B53" s="491" t="s">
        <v>254</v>
      </c>
      <c r="C53" s="491"/>
      <c r="D53" s="491"/>
      <c r="E53" s="478" t="s">
        <v>106</v>
      </c>
      <c r="F53" s="478"/>
      <c r="G53" s="492" t="s">
        <v>219</v>
      </c>
      <c r="H53" s="492"/>
      <c r="I53" s="492"/>
      <c r="J53" s="494"/>
      <c r="K53" s="63"/>
      <c r="L53" s="346" t="str">
        <f>IF(K54="","",IF(K54&gt;N54,"○","×"))</f>
        <v>○</v>
      </c>
      <c r="M53" s="346"/>
      <c r="N53" s="346"/>
      <c r="O53" s="63"/>
      <c r="P53" s="347"/>
      <c r="Q53" s="348"/>
      <c r="R53" s="348"/>
      <c r="S53" s="348"/>
      <c r="T53" s="378"/>
      <c r="U53" s="63"/>
      <c r="V53" s="346" t="str">
        <f>IF(U54="","",IF(U54&gt;X54,"○","×"))</f>
        <v>×</v>
      </c>
      <c r="W53" s="346"/>
      <c r="X53" s="346"/>
      <c r="Y53" s="63"/>
      <c r="Z53" s="329">
        <f>IF(AND(L53="",Q53="",V53=""),"",COUNTIF(K53:Y54,"○")*2+COUNTIF(K53:Y54,"×"))</f>
        <v>3</v>
      </c>
      <c r="AA53" s="330"/>
      <c r="AB53" s="330">
        <f>IF(Z53="","",RANK(Z53,Z51:AA56,))</f>
        <v>2</v>
      </c>
      <c r="AC53" s="333"/>
      <c r="AJ53" s="21" t="str">
        <f>D50&amp;AB53</f>
        <v>Ｆ2</v>
      </c>
      <c r="AK53" s="21" t="str">
        <f>B53</f>
        <v>岩崎</v>
      </c>
      <c r="AL53" s="21" t="str">
        <f>B54</f>
        <v>佐々木</v>
      </c>
      <c r="AM53" s="19" t="str">
        <f>E53</f>
        <v>(香)</v>
      </c>
      <c r="AN53" s="19" t="str">
        <f>G53</f>
        <v>クローバ</v>
      </c>
      <c r="AO53" s="19" t="str">
        <f>IF(G54="",G53,G54)</f>
        <v>クローバ</v>
      </c>
    </row>
    <row r="54" spans="1:41" s="21" customFormat="1" ht="15" customHeight="1">
      <c r="A54" s="422"/>
      <c r="B54" s="321" t="s">
        <v>135</v>
      </c>
      <c r="C54" s="321"/>
      <c r="D54" s="321"/>
      <c r="E54" s="480"/>
      <c r="F54" s="480"/>
      <c r="G54" s="478"/>
      <c r="H54" s="478"/>
      <c r="I54" s="478"/>
      <c r="J54" s="479"/>
      <c r="K54" s="374">
        <f>IF(S52="","",S52)</f>
        <v>2</v>
      </c>
      <c r="L54" s="374"/>
      <c r="M54" s="5" t="s">
        <v>8</v>
      </c>
      <c r="N54" s="374">
        <f>IF(P52="","",P52)</f>
        <v>1</v>
      </c>
      <c r="O54" s="374"/>
      <c r="P54" s="379"/>
      <c r="Q54" s="380"/>
      <c r="R54" s="380"/>
      <c r="S54" s="380"/>
      <c r="T54" s="381"/>
      <c r="U54" s="374">
        <v>0</v>
      </c>
      <c r="V54" s="374"/>
      <c r="W54" s="5" t="s">
        <v>8</v>
      </c>
      <c r="X54" s="374">
        <v>2</v>
      </c>
      <c r="Y54" s="374"/>
      <c r="Z54" s="368"/>
      <c r="AA54" s="369"/>
      <c r="AB54" s="369"/>
      <c r="AC54" s="370"/>
      <c r="AM54" s="19"/>
      <c r="AN54" s="19"/>
      <c r="AO54" s="19"/>
    </row>
    <row r="55" spans="1:41" s="21" customFormat="1" ht="15" customHeight="1">
      <c r="A55" s="341">
        <v>3</v>
      </c>
      <c r="B55" s="482" t="s">
        <v>274</v>
      </c>
      <c r="C55" s="482"/>
      <c r="D55" s="482"/>
      <c r="E55" s="492" t="s">
        <v>108</v>
      </c>
      <c r="F55" s="492"/>
      <c r="G55" s="492" t="s">
        <v>90</v>
      </c>
      <c r="H55" s="492"/>
      <c r="I55" s="492"/>
      <c r="J55" s="494"/>
      <c r="K55" s="66"/>
      <c r="L55" s="346" t="str">
        <f>IF(K56="","",IF(K56&gt;N56,"○","×"))</f>
        <v>○</v>
      </c>
      <c r="M55" s="346"/>
      <c r="N55" s="346"/>
      <c r="O55" s="63"/>
      <c r="P55" s="64"/>
      <c r="Q55" s="346" t="str">
        <f>IF(P56="","",IF(P56&gt;S56,"○","×"))</f>
        <v>○</v>
      </c>
      <c r="R55" s="346"/>
      <c r="S55" s="346"/>
      <c r="T55" s="67"/>
      <c r="U55" s="348"/>
      <c r="V55" s="348"/>
      <c r="W55" s="348"/>
      <c r="X55" s="348"/>
      <c r="Y55" s="349"/>
      <c r="Z55" s="360">
        <f>IF(AND(L55="",Q55="",V55=""),"",COUNTIF(K55:Y56,"○")*2+COUNTIF(K55:Y56,"×"))</f>
        <v>4</v>
      </c>
      <c r="AA55" s="361"/>
      <c r="AB55" s="361">
        <f>IF(Z55="","",RANK(Z55,Z51:AA56,))</f>
        <v>1</v>
      </c>
      <c r="AC55" s="362"/>
      <c r="AJ55" s="21" t="str">
        <f>D50&amp;AB55</f>
        <v>Ｆ1</v>
      </c>
      <c r="AK55" s="21" t="str">
        <f>B55</f>
        <v>西山</v>
      </c>
      <c r="AL55" s="21" t="str">
        <f>B56</f>
        <v>村岡</v>
      </c>
      <c r="AM55" s="19" t="str">
        <f>E55</f>
        <v>(高)</v>
      </c>
      <c r="AN55" s="19" t="str">
        <f>G55</f>
        <v>ピンポン館</v>
      </c>
      <c r="AO55" s="19" t="str">
        <f>IF(G56="",G55,G56)</f>
        <v>ＦＣ江陽</v>
      </c>
    </row>
    <row r="56" spans="1:41" s="21" customFormat="1" ht="15" customHeight="1">
      <c r="A56" s="342"/>
      <c r="B56" s="308" t="s">
        <v>353</v>
      </c>
      <c r="C56" s="308"/>
      <c r="D56" s="308"/>
      <c r="E56" s="472"/>
      <c r="F56" s="472"/>
      <c r="G56" s="472" t="s">
        <v>496</v>
      </c>
      <c r="H56" s="472"/>
      <c r="I56" s="472"/>
      <c r="J56" s="476"/>
      <c r="K56" s="335">
        <f>IF(X52="","",X52)</f>
        <v>2</v>
      </c>
      <c r="L56" s="336"/>
      <c r="M56" s="6" t="s">
        <v>8</v>
      </c>
      <c r="N56" s="336">
        <f>IF(U52="","",U52)</f>
        <v>0</v>
      </c>
      <c r="O56" s="336"/>
      <c r="P56" s="339">
        <f>IF(X54="","",X54)</f>
        <v>2</v>
      </c>
      <c r="Q56" s="336"/>
      <c r="R56" s="6" t="s">
        <v>8</v>
      </c>
      <c r="S56" s="336">
        <f>IF(U54="","",U54)</f>
        <v>0</v>
      </c>
      <c r="T56" s="340"/>
      <c r="U56" s="351"/>
      <c r="V56" s="351"/>
      <c r="W56" s="351"/>
      <c r="X56" s="351"/>
      <c r="Y56" s="352"/>
      <c r="Z56" s="331"/>
      <c r="AA56" s="332"/>
      <c r="AB56" s="332"/>
      <c r="AC56" s="334"/>
    </row>
    <row r="57" spans="1:41" s="21" customFormat="1" ht="21" customHeight="1">
      <c r="A57" s="17"/>
      <c r="B57" s="17"/>
      <c r="C57" s="17"/>
      <c r="D57" s="401" t="s">
        <v>906</v>
      </c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17"/>
      <c r="AG57" s="17"/>
    </row>
    <row r="58" spans="1:41" s="21" customFormat="1" ht="5.25" customHeight="1">
      <c r="A58" s="17"/>
      <c r="B58" s="9"/>
      <c r="C58" s="9"/>
      <c r="D58" s="9"/>
      <c r="E58" s="75"/>
      <c r="F58" s="75"/>
      <c r="G58" s="75"/>
      <c r="H58" s="75"/>
      <c r="I58" s="75"/>
      <c r="J58" s="75"/>
      <c r="K58" s="16"/>
      <c r="L58" s="16"/>
      <c r="M58" s="2"/>
      <c r="N58" s="16"/>
      <c r="O58" s="16"/>
      <c r="P58" s="16"/>
      <c r="Q58" s="16"/>
      <c r="R58" s="2"/>
      <c r="S58" s="16"/>
      <c r="T58" s="16"/>
      <c r="U58" s="17"/>
      <c r="V58" s="17"/>
      <c r="W58" s="17"/>
      <c r="X58" s="17"/>
      <c r="Y58" s="17"/>
      <c r="Z58" s="17"/>
      <c r="AA58" s="17"/>
      <c r="AB58" s="17"/>
      <c r="AC58" s="17"/>
    </row>
    <row r="59" spans="1:41" s="21" customFormat="1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338">
        <v>4</v>
      </c>
      <c r="AE59" s="338"/>
      <c r="AF59" s="337" t="s">
        <v>2</v>
      </c>
      <c r="AG59" s="338"/>
      <c r="AH59" s="338"/>
    </row>
    <row r="60" spans="1:41" s="21" customFormat="1" ht="15" customHeight="1">
      <c r="A60" s="25"/>
      <c r="B60" s="29"/>
      <c r="C60" s="29"/>
      <c r="D60" s="4" t="s">
        <v>21</v>
      </c>
      <c r="E60" s="483" t="s">
        <v>25</v>
      </c>
      <c r="F60" s="392"/>
      <c r="G60" s="392"/>
      <c r="H60" s="29"/>
      <c r="I60" s="29"/>
      <c r="J60" s="26"/>
      <c r="K60" s="484" t="str">
        <f>B61</f>
        <v>久保</v>
      </c>
      <c r="L60" s="484"/>
      <c r="M60" s="36" t="s">
        <v>18</v>
      </c>
      <c r="N60" s="484" t="str">
        <f>B62</f>
        <v>村上</v>
      </c>
      <c r="O60" s="484"/>
      <c r="P60" s="486" t="str">
        <f>B63</f>
        <v>渡部</v>
      </c>
      <c r="Q60" s="484"/>
      <c r="R60" s="36" t="s">
        <v>18</v>
      </c>
      <c r="S60" s="484" t="str">
        <f>B64</f>
        <v>伊藤</v>
      </c>
      <c r="T60" s="487"/>
      <c r="U60" s="484" t="str">
        <f>B65</f>
        <v>関谷</v>
      </c>
      <c r="V60" s="484"/>
      <c r="W60" s="36" t="s">
        <v>18</v>
      </c>
      <c r="X60" s="484" t="str">
        <f>B66</f>
        <v>田岡</v>
      </c>
      <c r="Y60" s="484"/>
      <c r="Z60" s="486" t="str">
        <f>B67</f>
        <v>隅田</v>
      </c>
      <c r="AA60" s="484"/>
      <c r="AB60" s="36" t="s">
        <v>18</v>
      </c>
      <c r="AC60" s="484" t="str">
        <f>B68</f>
        <v>江南</v>
      </c>
      <c r="AD60" s="493"/>
      <c r="AE60" s="395" t="s">
        <v>17</v>
      </c>
      <c r="AF60" s="396"/>
      <c r="AG60" s="397" t="s">
        <v>13</v>
      </c>
      <c r="AH60" s="398"/>
    </row>
    <row r="61" spans="1:41" s="21" customFormat="1" ht="15" customHeight="1">
      <c r="A61" s="408">
        <v>1</v>
      </c>
      <c r="B61" s="470" t="s">
        <v>511</v>
      </c>
      <c r="C61" s="470"/>
      <c r="D61" s="470"/>
      <c r="E61" s="478" t="s">
        <v>108</v>
      </c>
      <c r="F61" s="478"/>
      <c r="G61" s="492" t="s">
        <v>86</v>
      </c>
      <c r="H61" s="492"/>
      <c r="I61" s="492"/>
      <c r="J61" s="494"/>
      <c r="K61" s="485"/>
      <c r="L61" s="485"/>
      <c r="M61" s="485"/>
      <c r="N61" s="485"/>
      <c r="O61" s="485"/>
      <c r="P61" s="256"/>
      <c r="Q61" s="429" t="str">
        <f>IF(P62="","",IF(P62&gt;S62,"○","×"))</f>
        <v>×</v>
      </c>
      <c r="R61" s="429"/>
      <c r="S61" s="429"/>
      <c r="T61" s="190"/>
      <c r="U61" s="188"/>
      <c r="V61" s="429" t="str">
        <f>IF(U62="","",IF(U62&gt;X62,"○","×"))</f>
        <v>○</v>
      </c>
      <c r="W61" s="429"/>
      <c r="X61" s="429"/>
      <c r="Y61" s="190"/>
      <c r="Z61" s="60"/>
      <c r="AA61" s="388" t="str">
        <f>IF(Z62="","",IF(Z62&gt;AC62,"○","×"))</f>
        <v>○</v>
      </c>
      <c r="AB61" s="388"/>
      <c r="AC61" s="388"/>
      <c r="AD61" s="49"/>
      <c r="AE61" s="360">
        <f>IF(AND(Q61="",V61="",AA61=""),"",COUNTIF(K61:AD62,"○")*2+COUNTIF(K61:AD62,"×"))</f>
        <v>5</v>
      </c>
      <c r="AF61" s="361"/>
      <c r="AG61" s="361">
        <v>2</v>
      </c>
      <c r="AH61" s="362"/>
      <c r="AJ61" s="21" t="str">
        <f>D60&amp;AG61</f>
        <v>Ｇ2</v>
      </c>
      <c r="AK61" s="21" t="str">
        <f>B61</f>
        <v>久保</v>
      </c>
      <c r="AL61" s="21" t="str">
        <f>B62</f>
        <v>村上</v>
      </c>
      <c r="AM61" s="19" t="str">
        <f>E61</f>
        <v>(高)</v>
      </c>
      <c r="AN61" s="19" t="str">
        <f>G61</f>
        <v>黒潮クラブ</v>
      </c>
      <c r="AO61" s="19" t="str">
        <f>IF(G62="",G61,G62)</f>
        <v>黒潮クラブ</v>
      </c>
    </row>
    <row r="62" spans="1:41" s="21" customFormat="1" ht="15" customHeight="1">
      <c r="A62" s="408"/>
      <c r="B62" s="371" t="s">
        <v>114</v>
      </c>
      <c r="C62" s="371"/>
      <c r="D62" s="371"/>
      <c r="E62" s="480"/>
      <c r="F62" s="480"/>
      <c r="G62" s="478"/>
      <c r="H62" s="478"/>
      <c r="I62" s="478"/>
      <c r="J62" s="479"/>
      <c r="K62" s="357"/>
      <c r="L62" s="357"/>
      <c r="M62" s="357"/>
      <c r="N62" s="357"/>
      <c r="O62" s="357"/>
      <c r="P62" s="509">
        <v>1</v>
      </c>
      <c r="Q62" s="410"/>
      <c r="R62" s="207" t="s">
        <v>8</v>
      </c>
      <c r="S62" s="410">
        <v>2</v>
      </c>
      <c r="T62" s="411"/>
      <c r="U62" s="410">
        <v>2</v>
      </c>
      <c r="V62" s="410"/>
      <c r="W62" s="207" t="s">
        <v>8</v>
      </c>
      <c r="X62" s="410">
        <v>1</v>
      </c>
      <c r="Y62" s="411"/>
      <c r="Z62" s="365">
        <v>2</v>
      </c>
      <c r="AA62" s="364"/>
      <c r="AB62" s="2" t="s">
        <v>8</v>
      </c>
      <c r="AC62" s="364">
        <v>0</v>
      </c>
      <c r="AD62" s="367"/>
      <c r="AE62" s="360"/>
      <c r="AF62" s="361"/>
      <c r="AG62" s="361"/>
      <c r="AH62" s="362"/>
      <c r="AM62" s="19"/>
      <c r="AN62" s="19"/>
      <c r="AO62" s="19"/>
    </row>
    <row r="63" spans="1:41" s="21" customFormat="1" ht="15" customHeight="1">
      <c r="A63" s="341">
        <v>2</v>
      </c>
      <c r="B63" s="491" t="s">
        <v>925</v>
      </c>
      <c r="C63" s="491"/>
      <c r="D63" s="491"/>
      <c r="E63" s="478" t="s">
        <v>107</v>
      </c>
      <c r="F63" s="478"/>
      <c r="G63" s="492" t="s">
        <v>89</v>
      </c>
      <c r="H63" s="492"/>
      <c r="I63" s="492"/>
      <c r="J63" s="494"/>
      <c r="K63" s="193"/>
      <c r="L63" s="417" t="str">
        <f>IF(K64="","",IF(K64&gt;N64,"○","×"))</f>
        <v>○</v>
      </c>
      <c r="M63" s="417"/>
      <c r="N63" s="417"/>
      <c r="O63" s="193"/>
      <c r="P63" s="347"/>
      <c r="Q63" s="348"/>
      <c r="R63" s="348"/>
      <c r="S63" s="348"/>
      <c r="T63" s="378"/>
      <c r="U63" s="193"/>
      <c r="V63" s="417" t="str">
        <f>IF(U64="","",IF(U64&gt;X64,"○","×"))</f>
        <v>×</v>
      </c>
      <c r="W63" s="417"/>
      <c r="X63" s="417"/>
      <c r="Y63" s="193"/>
      <c r="Z63" s="64"/>
      <c r="AA63" s="346" t="str">
        <f>IF(Z64="","",IF(Z64&gt;AC64,"○","×"))</f>
        <v>○</v>
      </c>
      <c r="AB63" s="346"/>
      <c r="AC63" s="346"/>
      <c r="AD63" s="65"/>
      <c r="AE63" s="329">
        <f>IF(AND(L63="",V63="",AA63=""),"",COUNTIF(K63:AD64,"○")*2+COUNTIF(K63:AD64,"×"))</f>
        <v>5</v>
      </c>
      <c r="AF63" s="330"/>
      <c r="AG63" s="330">
        <v>3</v>
      </c>
      <c r="AH63" s="333"/>
      <c r="AJ63" s="21" t="str">
        <f>D60&amp;AG63</f>
        <v>Ｇ3</v>
      </c>
      <c r="AK63" s="21" t="str">
        <f>B63</f>
        <v>渡部</v>
      </c>
      <c r="AL63" s="21" t="str">
        <f>B64</f>
        <v>伊藤</v>
      </c>
      <c r="AM63" s="19" t="str">
        <f>E63</f>
        <v>(愛)</v>
      </c>
      <c r="AN63" s="19" t="str">
        <f>G63</f>
        <v>あたごクラブ</v>
      </c>
      <c r="AO63" s="19" t="str">
        <f>IF(G64="",G63,G64)</f>
        <v>あたごクラブ</v>
      </c>
    </row>
    <row r="64" spans="1:41" s="21" customFormat="1" ht="15" customHeight="1">
      <c r="A64" s="353"/>
      <c r="B64" s="371" t="s">
        <v>190</v>
      </c>
      <c r="C64" s="371"/>
      <c r="D64" s="371"/>
      <c r="E64" s="480"/>
      <c r="F64" s="480"/>
      <c r="G64" s="480"/>
      <c r="H64" s="480"/>
      <c r="I64" s="480"/>
      <c r="J64" s="481"/>
      <c r="K64" s="420">
        <f>IF(S62="","",S62)</f>
        <v>2</v>
      </c>
      <c r="L64" s="420"/>
      <c r="M64" s="206" t="s">
        <v>8</v>
      </c>
      <c r="N64" s="420">
        <f>IF(P62="","",P62)</f>
        <v>1</v>
      </c>
      <c r="O64" s="420"/>
      <c r="P64" s="379"/>
      <c r="Q64" s="380"/>
      <c r="R64" s="380"/>
      <c r="S64" s="380"/>
      <c r="T64" s="381"/>
      <c r="U64" s="420">
        <v>1</v>
      </c>
      <c r="V64" s="420"/>
      <c r="W64" s="206" t="s">
        <v>8</v>
      </c>
      <c r="X64" s="420">
        <v>2</v>
      </c>
      <c r="Y64" s="420"/>
      <c r="Z64" s="377">
        <v>2</v>
      </c>
      <c r="AA64" s="374"/>
      <c r="AB64" s="5" t="s">
        <v>8</v>
      </c>
      <c r="AC64" s="374">
        <v>0</v>
      </c>
      <c r="AD64" s="382"/>
      <c r="AE64" s="368"/>
      <c r="AF64" s="369"/>
      <c r="AG64" s="369"/>
      <c r="AH64" s="370"/>
      <c r="AM64" s="19"/>
      <c r="AN64" s="19"/>
      <c r="AO64" s="19"/>
    </row>
    <row r="65" spans="1:41" s="21" customFormat="1" ht="15" customHeight="1">
      <c r="A65" s="422">
        <v>3</v>
      </c>
      <c r="B65" s="491" t="s">
        <v>512</v>
      </c>
      <c r="C65" s="491"/>
      <c r="D65" s="491"/>
      <c r="E65" s="492" t="s">
        <v>106</v>
      </c>
      <c r="F65" s="492"/>
      <c r="G65" s="492" t="s">
        <v>140</v>
      </c>
      <c r="H65" s="492"/>
      <c r="I65" s="492"/>
      <c r="J65" s="494"/>
      <c r="K65" s="197"/>
      <c r="L65" s="427" t="str">
        <f>IF(K66="","",IF(K66&gt;N66,"○","×"))</f>
        <v>×</v>
      </c>
      <c r="M65" s="427"/>
      <c r="N65" s="427"/>
      <c r="O65" s="197"/>
      <c r="P65" s="251"/>
      <c r="Q65" s="427" t="str">
        <f>IF(P66="","",IF(P66&gt;S66,"○","×"))</f>
        <v>○</v>
      </c>
      <c r="R65" s="427"/>
      <c r="S65" s="427"/>
      <c r="T65" s="198"/>
      <c r="U65" s="357"/>
      <c r="V65" s="357"/>
      <c r="W65" s="357"/>
      <c r="X65" s="357"/>
      <c r="Y65" s="357"/>
      <c r="Z65" s="60"/>
      <c r="AA65" s="356" t="str">
        <f>IF(Z66="","",IF(Z66&gt;AC66,"○","×"))</f>
        <v>○</v>
      </c>
      <c r="AB65" s="356"/>
      <c r="AC65" s="356"/>
      <c r="AD65" s="62"/>
      <c r="AE65" s="360">
        <f>IF(AND(Q65="",L65="",AA65=""),"",COUNTIF(K65:AD66,"○")*2+COUNTIF(K65:AD66,"×"))</f>
        <v>5</v>
      </c>
      <c r="AF65" s="361"/>
      <c r="AG65" s="361">
        <f>IF(AE65="","",RANK(AE65,AE61:AF68,))</f>
        <v>1</v>
      </c>
      <c r="AH65" s="362"/>
      <c r="AJ65" s="21" t="str">
        <f>D60&amp;AG65</f>
        <v>Ｇ1</v>
      </c>
      <c r="AK65" s="21" t="str">
        <f>B65</f>
        <v>関谷</v>
      </c>
      <c r="AL65" s="21" t="str">
        <f>B66</f>
        <v>田岡</v>
      </c>
      <c r="AM65" s="19" t="str">
        <f>E65</f>
        <v>(香)</v>
      </c>
      <c r="AN65" s="19" t="str">
        <f>G65</f>
        <v>卓 窓 会</v>
      </c>
      <c r="AO65" s="19" t="str">
        <f>IF(G66="",G65,G66)</f>
        <v>卓 窓 会</v>
      </c>
    </row>
    <row r="66" spans="1:41" s="21" customFormat="1" ht="15" customHeight="1">
      <c r="A66" s="422"/>
      <c r="B66" s="321" t="s">
        <v>229</v>
      </c>
      <c r="C66" s="321"/>
      <c r="D66" s="321"/>
      <c r="E66" s="478"/>
      <c r="F66" s="478"/>
      <c r="G66" s="478"/>
      <c r="H66" s="478"/>
      <c r="I66" s="478"/>
      <c r="J66" s="479"/>
      <c r="K66" s="410">
        <f>IF(X62="","",X62)</f>
        <v>1</v>
      </c>
      <c r="L66" s="410"/>
      <c r="M66" s="207" t="s">
        <v>8</v>
      </c>
      <c r="N66" s="410">
        <f>IF(U62="","",U62)</f>
        <v>2</v>
      </c>
      <c r="O66" s="410"/>
      <c r="P66" s="509">
        <f>IF(X64="","",X64)</f>
        <v>2</v>
      </c>
      <c r="Q66" s="410"/>
      <c r="R66" s="207" t="s">
        <v>8</v>
      </c>
      <c r="S66" s="410">
        <f>IF(U64="","",U64)</f>
        <v>1</v>
      </c>
      <c r="T66" s="411"/>
      <c r="U66" s="357"/>
      <c r="V66" s="357"/>
      <c r="W66" s="357"/>
      <c r="X66" s="357"/>
      <c r="Y66" s="357"/>
      <c r="Z66" s="365">
        <v>2</v>
      </c>
      <c r="AA66" s="364"/>
      <c r="AB66" s="2" t="s">
        <v>8</v>
      </c>
      <c r="AC66" s="364">
        <v>0</v>
      </c>
      <c r="AD66" s="367"/>
      <c r="AE66" s="360"/>
      <c r="AF66" s="361"/>
      <c r="AG66" s="361"/>
      <c r="AH66" s="362"/>
      <c r="AJ66" s="19"/>
      <c r="AK66" s="19"/>
      <c r="AL66" s="19"/>
      <c r="AM66" s="19"/>
      <c r="AN66" s="19"/>
      <c r="AO66" s="19"/>
    </row>
    <row r="67" spans="1:41" s="21" customFormat="1" ht="15" customHeight="1">
      <c r="A67" s="341">
        <v>4</v>
      </c>
      <c r="B67" s="482" t="s">
        <v>513</v>
      </c>
      <c r="C67" s="482"/>
      <c r="D67" s="482"/>
      <c r="E67" s="492" t="s">
        <v>106</v>
      </c>
      <c r="F67" s="492"/>
      <c r="G67" s="492" t="s">
        <v>215</v>
      </c>
      <c r="H67" s="492"/>
      <c r="I67" s="492"/>
      <c r="J67" s="494"/>
      <c r="K67" s="63"/>
      <c r="L67" s="346" t="str">
        <f>IF(K68="","",IF(K68&gt;N68,"○","×"))</f>
        <v>×</v>
      </c>
      <c r="M67" s="346"/>
      <c r="N67" s="346"/>
      <c r="O67" s="63"/>
      <c r="P67" s="64"/>
      <c r="Q67" s="346" t="str">
        <f>IF(P68="","",IF(P68&gt;S68,"○","×"))</f>
        <v>×</v>
      </c>
      <c r="R67" s="346"/>
      <c r="S67" s="346"/>
      <c r="T67" s="67"/>
      <c r="U67" s="63"/>
      <c r="V67" s="346" t="str">
        <f>IF(U68="","",IF(U68&gt;X68,"○","×"))</f>
        <v>×</v>
      </c>
      <c r="W67" s="346"/>
      <c r="X67" s="346"/>
      <c r="Y67" s="63"/>
      <c r="Z67" s="347"/>
      <c r="AA67" s="348"/>
      <c r="AB67" s="348"/>
      <c r="AC67" s="348"/>
      <c r="AD67" s="349"/>
      <c r="AE67" s="329">
        <f>IF(AND(Q67="",V67="",L67=""),"",COUNTIF(K67:AD68,"○")*2+COUNTIF(K67:AD68,"×"))</f>
        <v>3</v>
      </c>
      <c r="AF67" s="330"/>
      <c r="AG67" s="330">
        <f>IF(AE67="","",RANK(AE67,AE61:AF68,))</f>
        <v>4</v>
      </c>
      <c r="AH67" s="333"/>
      <c r="AJ67" s="21" t="str">
        <f>D60&amp;AG67</f>
        <v>Ｇ4</v>
      </c>
      <c r="AK67" s="21" t="str">
        <f>B67</f>
        <v>隅田</v>
      </c>
      <c r="AL67" s="21" t="str">
        <f>B68</f>
        <v>江南</v>
      </c>
      <c r="AM67" s="19" t="str">
        <f>E67</f>
        <v>(香)</v>
      </c>
      <c r="AN67" s="19" t="str">
        <f>G67</f>
        <v>高松卓愛クラブ</v>
      </c>
      <c r="AO67" s="19" t="str">
        <f>IF(G68="",G67,G68)</f>
        <v>高松卓愛クラブ</v>
      </c>
    </row>
    <row r="68" spans="1:41" s="21" customFormat="1" ht="15" customHeight="1">
      <c r="A68" s="342"/>
      <c r="B68" s="308" t="s">
        <v>514</v>
      </c>
      <c r="C68" s="308"/>
      <c r="D68" s="308"/>
      <c r="E68" s="472"/>
      <c r="F68" s="472"/>
      <c r="G68" s="472"/>
      <c r="H68" s="472"/>
      <c r="I68" s="472"/>
      <c r="J68" s="476"/>
      <c r="K68" s="336">
        <f>IF(AC62="","",AC62)</f>
        <v>0</v>
      </c>
      <c r="L68" s="336"/>
      <c r="M68" s="6" t="s">
        <v>8</v>
      </c>
      <c r="N68" s="336">
        <f>IF(Z62="","",Z62)</f>
        <v>2</v>
      </c>
      <c r="O68" s="336"/>
      <c r="P68" s="339">
        <f>IF(AC64="","",AC64)</f>
        <v>0</v>
      </c>
      <c r="Q68" s="336"/>
      <c r="R68" s="6" t="s">
        <v>8</v>
      </c>
      <c r="S68" s="336">
        <f>IF(Z64="","",Z64)</f>
        <v>2</v>
      </c>
      <c r="T68" s="340"/>
      <c r="U68" s="336">
        <f>IF(AC66="","",AC66)</f>
        <v>0</v>
      </c>
      <c r="V68" s="336"/>
      <c r="W68" s="6" t="s">
        <v>8</v>
      </c>
      <c r="X68" s="336">
        <f>IF(Z66="","",Z66)</f>
        <v>2</v>
      </c>
      <c r="Y68" s="336"/>
      <c r="Z68" s="350"/>
      <c r="AA68" s="351"/>
      <c r="AB68" s="351"/>
      <c r="AC68" s="351"/>
      <c r="AD68" s="352"/>
      <c r="AE68" s="331"/>
      <c r="AF68" s="332"/>
      <c r="AG68" s="332"/>
      <c r="AH68" s="334"/>
    </row>
    <row r="69" spans="1:41" s="21" customFormat="1" ht="5.0999999999999996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41" s="21" customFormat="1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338">
        <v>5</v>
      </c>
      <c r="AE70" s="338"/>
      <c r="AF70" s="337" t="s">
        <v>2</v>
      </c>
      <c r="AG70" s="338"/>
      <c r="AH70" s="338"/>
    </row>
    <row r="71" spans="1:41" s="21" customFormat="1" ht="15" customHeight="1">
      <c r="A71" s="25"/>
      <c r="B71" s="29"/>
      <c r="C71" s="29"/>
      <c r="D71" s="4" t="s">
        <v>22</v>
      </c>
      <c r="E71" s="483" t="s">
        <v>25</v>
      </c>
      <c r="F71" s="392"/>
      <c r="G71" s="392"/>
      <c r="H71" s="29"/>
      <c r="I71" s="29"/>
      <c r="J71" s="26"/>
      <c r="K71" s="484" t="str">
        <f>B72</f>
        <v>安川</v>
      </c>
      <c r="L71" s="484"/>
      <c r="M71" s="36" t="s">
        <v>18</v>
      </c>
      <c r="N71" s="484" t="str">
        <f>B73</f>
        <v>大西</v>
      </c>
      <c r="O71" s="484"/>
      <c r="P71" s="486" t="str">
        <f>B74</f>
        <v>植田</v>
      </c>
      <c r="Q71" s="484"/>
      <c r="R71" s="36" t="s">
        <v>18</v>
      </c>
      <c r="S71" s="484" t="str">
        <f>B75</f>
        <v>長尾</v>
      </c>
      <c r="T71" s="487"/>
      <c r="U71" s="484" t="str">
        <f>B76</f>
        <v>木下</v>
      </c>
      <c r="V71" s="484"/>
      <c r="W71" s="36" t="s">
        <v>18</v>
      </c>
      <c r="X71" s="484" t="str">
        <f>B77</f>
        <v>福西</v>
      </c>
      <c r="Y71" s="484"/>
      <c r="Z71" s="486" t="str">
        <f>B78</f>
        <v>葛石</v>
      </c>
      <c r="AA71" s="484"/>
      <c r="AB71" s="36" t="s">
        <v>18</v>
      </c>
      <c r="AC71" s="484" t="str">
        <f>B79</f>
        <v>小西</v>
      </c>
      <c r="AD71" s="493"/>
      <c r="AE71" s="395" t="s">
        <v>17</v>
      </c>
      <c r="AF71" s="396"/>
      <c r="AG71" s="397" t="s">
        <v>13</v>
      </c>
      <c r="AH71" s="398"/>
    </row>
    <row r="72" spans="1:41" s="21" customFormat="1" ht="15" customHeight="1">
      <c r="A72" s="422">
        <v>1</v>
      </c>
      <c r="B72" s="470" t="s">
        <v>247</v>
      </c>
      <c r="C72" s="470"/>
      <c r="D72" s="470"/>
      <c r="E72" s="478" t="s">
        <v>106</v>
      </c>
      <c r="F72" s="478"/>
      <c r="G72" s="471" t="s">
        <v>197</v>
      </c>
      <c r="H72" s="471"/>
      <c r="I72" s="471"/>
      <c r="J72" s="473"/>
      <c r="K72" s="485"/>
      <c r="L72" s="485"/>
      <c r="M72" s="485"/>
      <c r="N72" s="485"/>
      <c r="O72" s="485"/>
      <c r="P72" s="48"/>
      <c r="Q72" s="388" t="str">
        <f>IF(P73="","",IF(P73&gt;S73,"○","×"))</f>
        <v>×</v>
      </c>
      <c r="R72" s="388"/>
      <c r="S72" s="388"/>
      <c r="T72" s="59"/>
      <c r="U72" s="58"/>
      <c r="V72" s="388" t="str">
        <f>IF(U73="","",IF(U73&gt;X73,"○","×"))</f>
        <v>○</v>
      </c>
      <c r="W72" s="388"/>
      <c r="X72" s="388"/>
      <c r="Y72" s="59"/>
      <c r="Z72" s="60"/>
      <c r="AA72" s="388" t="str">
        <f>IF(Z73="","",IF(Z73&gt;AC73,"○","×"))</f>
        <v>○</v>
      </c>
      <c r="AB72" s="388"/>
      <c r="AC72" s="388"/>
      <c r="AD72" s="49"/>
      <c r="AE72" s="360">
        <f>IF(AND(Q72="",V72="",AA72=""),"",COUNTIF(K72:AD73,"○")*2+COUNTIF(K72:AD73,"×"))</f>
        <v>5</v>
      </c>
      <c r="AF72" s="361"/>
      <c r="AG72" s="361">
        <f>IF(AE72="","",RANK(AE72,AE72:AF79,))</f>
        <v>2</v>
      </c>
      <c r="AH72" s="362"/>
      <c r="AJ72" s="21" t="str">
        <f>D71&amp;AG72</f>
        <v>Ｈ2</v>
      </c>
      <c r="AK72" s="21" t="str">
        <f>B72</f>
        <v>安川</v>
      </c>
      <c r="AL72" s="21" t="str">
        <f>B73</f>
        <v>大西</v>
      </c>
      <c r="AM72" s="19" t="str">
        <f>E72</f>
        <v>(香)</v>
      </c>
      <c r="AN72" s="19" t="str">
        <f>G72</f>
        <v>綾川体協</v>
      </c>
      <c r="AO72" s="19" t="str">
        <f>IF(G73="",G72,G73)</f>
        <v>丸亀ＳＣ</v>
      </c>
    </row>
    <row r="73" spans="1:41" s="21" customFormat="1" ht="15" customHeight="1">
      <c r="A73" s="422"/>
      <c r="B73" s="371" t="s">
        <v>244</v>
      </c>
      <c r="C73" s="371"/>
      <c r="D73" s="371"/>
      <c r="E73" s="480"/>
      <c r="F73" s="480"/>
      <c r="G73" s="480" t="s">
        <v>515</v>
      </c>
      <c r="H73" s="480"/>
      <c r="I73" s="480"/>
      <c r="J73" s="481"/>
      <c r="K73" s="357"/>
      <c r="L73" s="357"/>
      <c r="M73" s="357"/>
      <c r="N73" s="357"/>
      <c r="O73" s="357"/>
      <c r="P73" s="365">
        <v>0</v>
      </c>
      <c r="Q73" s="364"/>
      <c r="R73" s="2" t="s">
        <v>8</v>
      </c>
      <c r="S73" s="364">
        <v>2</v>
      </c>
      <c r="T73" s="366"/>
      <c r="U73" s="364">
        <v>2</v>
      </c>
      <c r="V73" s="364"/>
      <c r="W73" s="2" t="s">
        <v>8</v>
      </c>
      <c r="X73" s="364">
        <v>0</v>
      </c>
      <c r="Y73" s="366"/>
      <c r="Z73" s="365">
        <v>2</v>
      </c>
      <c r="AA73" s="364"/>
      <c r="AB73" s="2" t="s">
        <v>8</v>
      </c>
      <c r="AC73" s="364">
        <v>0</v>
      </c>
      <c r="AD73" s="367"/>
      <c r="AE73" s="360"/>
      <c r="AF73" s="361"/>
      <c r="AG73" s="361"/>
      <c r="AH73" s="362"/>
      <c r="AM73" s="19"/>
      <c r="AN73" s="19"/>
      <c r="AO73" s="19"/>
    </row>
    <row r="74" spans="1:41" s="21" customFormat="1" ht="15" customHeight="1">
      <c r="A74" s="341">
        <v>2</v>
      </c>
      <c r="B74" s="491" t="s">
        <v>516</v>
      </c>
      <c r="C74" s="491"/>
      <c r="D74" s="491"/>
      <c r="E74" s="478" t="s">
        <v>108</v>
      </c>
      <c r="F74" s="478"/>
      <c r="G74" s="492" t="s">
        <v>86</v>
      </c>
      <c r="H74" s="492"/>
      <c r="I74" s="492"/>
      <c r="J74" s="494"/>
      <c r="K74" s="63"/>
      <c r="L74" s="346" t="str">
        <f>IF(K75="","",IF(K75&gt;N75,"○","×"))</f>
        <v>○</v>
      </c>
      <c r="M74" s="346"/>
      <c r="N74" s="346"/>
      <c r="O74" s="63"/>
      <c r="P74" s="347"/>
      <c r="Q74" s="348"/>
      <c r="R74" s="348"/>
      <c r="S74" s="348"/>
      <c r="T74" s="378"/>
      <c r="U74" s="63"/>
      <c r="V74" s="346" t="str">
        <f>IF(U75="","",IF(U75&gt;X75,"○","×"))</f>
        <v>○</v>
      </c>
      <c r="W74" s="346"/>
      <c r="X74" s="346"/>
      <c r="Y74" s="63"/>
      <c r="Z74" s="64"/>
      <c r="AA74" s="346" t="str">
        <f>IF(Z75="","",IF(Z75&gt;AC75,"○","×"))</f>
        <v>○</v>
      </c>
      <c r="AB74" s="346"/>
      <c r="AC74" s="346"/>
      <c r="AD74" s="65"/>
      <c r="AE74" s="329">
        <f>IF(AND(L74="",V74="",AA74=""),"",COUNTIF(K74:AD75,"○")*2+COUNTIF(K74:AD75,"×"))</f>
        <v>6</v>
      </c>
      <c r="AF74" s="330"/>
      <c r="AG74" s="330">
        <f>IF(AE74="","",RANK(AE74,AE72:AF79,))</f>
        <v>1</v>
      </c>
      <c r="AH74" s="333"/>
      <c r="AJ74" s="21" t="str">
        <f>D71&amp;AG74</f>
        <v>Ｈ1</v>
      </c>
      <c r="AK74" s="21" t="str">
        <f>B74</f>
        <v>植田</v>
      </c>
      <c r="AL74" s="21" t="str">
        <f>B75</f>
        <v>長尾</v>
      </c>
      <c r="AM74" s="19" t="str">
        <f>E74</f>
        <v>(高)</v>
      </c>
      <c r="AN74" s="19" t="str">
        <f>G74</f>
        <v>黒潮クラブ</v>
      </c>
      <c r="AO74" s="19" t="str">
        <f>IF(G75="",G74,G75)</f>
        <v>黒潮クラブ</v>
      </c>
    </row>
    <row r="75" spans="1:41" s="21" customFormat="1" ht="15" customHeight="1">
      <c r="A75" s="353"/>
      <c r="B75" s="371" t="s">
        <v>152</v>
      </c>
      <c r="C75" s="371"/>
      <c r="D75" s="371"/>
      <c r="E75" s="480"/>
      <c r="F75" s="480"/>
      <c r="G75" s="478"/>
      <c r="H75" s="478"/>
      <c r="I75" s="478"/>
      <c r="J75" s="479"/>
      <c r="K75" s="374">
        <f>IF(S73="","",S73)</f>
        <v>2</v>
      </c>
      <c r="L75" s="374"/>
      <c r="M75" s="5" t="s">
        <v>8</v>
      </c>
      <c r="N75" s="374">
        <f>IF(P73="","",P73)</f>
        <v>0</v>
      </c>
      <c r="O75" s="374"/>
      <c r="P75" s="379"/>
      <c r="Q75" s="380"/>
      <c r="R75" s="380"/>
      <c r="S75" s="380"/>
      <c r="T75" s="381"/>
      <c r="U75" s="374">
        <v>2</v>
      </c>
      <c r="V75" s="374"/>
      <c r="W75" s="5" t="s">
        <v>8</v>
      </c>
      <c r="X75" s="374">
        <v>1</v>
      </c>
      <c r="Y75" s="374"/>
      <c r="Z75" s="377">
        <v>2</v>
      </c>
      <c r="AA75" s="374"/>
      <c r="AB75" s="5" t="s">
        <v>8</v>
      </c>
      <c r="AC75" s="374">
        <v>1</v>
      </c>
      <c r="AD75" s="382"/>
      <c r="AE75" s="368"/>
      <c r="AF75" s="369"/>
      <c r="AG75" s="369"/>
      <c r="AH75" s="370"/>
      <c r="AM75" s="19"/>
      <c r="AN75" s="19"/>
      <c r="AO75" s="19"/>
    </row>
    <row r="76" spans="1:41" s="21" customFormat="1" ht="15" customHeight="1">
      <c r="A76" s="408">
        <v>3</v>
      </c>
      <c r="B76" s="491" t="s">
        <v>517</v>
      </c>
      <c r="C76" s="491"/>
      <c r="D76" s="491"/>
      <c r="E76" s="492" t="s">
        <v>106</v>
      </c>
      <c r="F76" s="492"/>
      <c r="G76" s="492" t="s">
        <v>140</v>
      </c>
      <c r="H76" s="492"/>
      <c r="I76" s="492"/>
      <c r="J76" s="494"/>
      <c r="K76" s="61"/>
      <c r="L76" s="356" t="str">
        <f>IF(K77="","",IF(K77&gt;N77,"○","×"))</f>
        <v>×</v>
      </c>
      <c r="M76" s="356"/>
      <c r="N76" s="356"/>
      <c r="O76" s="61"/>
      <c r="P76" s="60"/>
      <c r="Q76" s="356" t="str">
        <f>IF(P77="","",IF(P77&gt;S77,"○","×"))</f>
        <v>×</v>
      </c>
      <c r="R76" s="356"/>
      <c r="S76" s="356"/>
      <c r="T76" s="68"/>
      <c r="U76" s="357"/>
      <c r="V76" s="357"/>
      <c r="W76" s="357"/>
      <c r="X76" s="357"/>
      <c r="Y76" s="357"/>
      <c r="Z76" s="60"/>
      <c r="AA76" s="356" t="str">
        <f>IF(Z77="","",IF(Z77&gt;AC77,"○","×"))</f>
        <v>○</v>
      </c>
      <c r="AB76" s="356"/>
      <c r="AC76" s="356"/>
      <c r="AD76" s="62"/>
      <c r="AE76" s="360">
        <f>IF(AND(Q76="",L76="",AA76=""),"",COUNTIF(K76:AD77,"○")*2+COUNTIF(K76:AD77,"×"))</f>
        <v>4</v>
      </c>
      <c r="AF76" s="361"/>
      <c r="AG76" s="361">
        <f>IF(AE76="","",RANK(AE76,AE72:AF79,))</f>
        <v>3</v>
      </c>
      <c r="AH76" s="362"/>
      <c r="AJ76" s="21" t="str">
        <f>D71&amp;AG76</f>
        <v>Ｈ3</v>
      </c>
      <c r="AK76" s="21" t="str">
        <f>B76</f>
        <v>木下</v>
      </c>
      <c r="AL76" s="21" t="str">
        <f>B77</f>
        <v>福西</v>
      </c>
      <c r="AM76" s="19" t="str">
        <f>E76</f>
        <v>(香)</v>
      </c>
      <c r="AN76" s="19" t="str">
        <f>G76</f>
        <v>卓 窓 会</v>
      </c>
      <c r="AO76" s="19" t="str">
        <f>IF(G77="",G76,G77)</f>
        <v>卓 窓 会</v>
      </c>
    </row>
    <row r="77" spans="1:41" s="21" customFormat="1" ht="15" customHeight="1">
      <c r="A77" s="408"/>
      <c r="B77" s="321" t="s">
        <v>518</v>
      </c>
      <c r="C77" s="321"/>
      <c r="D77" s="321"/>
      <c r="E77" s="478"/>
      <c r="F77" s="478"/>
      <c r="G77" s="478"/>
      <c r="H77" s="478"/>
      <c r="I77" s="478"/>
      <c r="J77" s="479"/>
      <c r="K77" s="364">
        <f>IF(X73="","",X73)</f>
        <v>0</v>
      </c>
      <c r="L77" s="364"/>
      <c r="M77" s="2" t="s">
        <v>8</v>
      </c>
      <c r="N77" s="364">
        <f>IF(U73="","",U73)</f>
        <v>2</v>
      </c>
      <c r="O77" s="364"/>
      <c r="P77" s="365">
        <f>IF(X75="","",X75)</f>
        <v>1</v>
      </c>
      <c r="Q77" s="364"/>
      <c r="R77" s="2" t="s">
        <v>8</v>
      </c>
      <c r="S77" s="364">
        <f>IF(U75="","",U75)</f>
        <v>2</v>
      </c>
      <c r="T77" s="366"/>
      <c r="U77" s="357"/>
      <c r="V77" s="357"/>
      <c r="W77" s="357"/>
      <c r="X77" s="357"/>
      <c r="Y77" s="357"/>
      <c r="Z77" s="365">
        <v>2</v>
      </c>
      <c r="AA77" s="364"/>
      <c r="AB77" s="2" t="s">
        <v>8</v>
      </c>
      <c r="AC77" s="364">
        <v>1</v>
      </c>
      <c r="AD77" s="367"/>
      <c r="AE77" s="360"/>
      <c r="AF77" s="361"/>
      <c r="AG77" s="361"/>
      <c r="AH77" s="362"/>
      <c r="AJ77" s="19"/>
      <c r="AK77" s="19"/>
      <c r="AL77" s="19"/>
      <c r="AM77" s="19"/>
      <c r="AN77" s="19"/>
      <c r="AO77" s="19"/>
    </row>
    <row r="78" spans="1:41" s="21" customFormat="1" ht="15" customHeight="1">
      <c r="A78" s="341">
        <v>4</v>
      </c>
      <c r="B78" s="482" t="s">
        <v>519</v>
      </c>
      <c r="C78" s="482"/>
      <c r="D78" s="482"/>
      <c r="E78" s="492" t="s">
        <v>106</v>
      </c>
      <c r="F78" s="492"/>
      <c r="G78" s="492" t="s">
        <v>219</v>
      </c>
      <c r="H78" s="492"/>
      <c r="I78" s="492"/>
      <c r="J78" s="494"/>
      <c r="K78" s="63"/>
      <c r="L78" s="346" t="str">
        <f>IF(K79="","",IF(K79&gt;N79,"○","×"))</f>
        <v>×</v>
      </c>
      <c r="M78" s="346"/>
      <c r="N78" s="346"/>
      <c r="O78" s="63"/>
      <c r="P78" s="64"/>
      <c r="Q78" s="346" t="str">
        <f>IF(P79="","",IF(P79&gt;S79,"○","×"))</f>
        <v>×</v>
      </c>
      <c r="R78" s="346"/>
      <c r="S78" s="346"/>
      <c r="T78" s="67"/>
      <c r="U78" s="63"/>
      <c r="V78" s="346" t="str">
        <f>IF(U79="","",IF(U79&gt;X79,"○","×"))</f>
        <v>×</v>
      </c>
      <c r="W78" s="346"/>
      <c r="X78" s="346"/>
      <c r="Y78" s="63"/>
      <c r="Z78" s="347"/>
      <c r="AA78" s="348"/>
      <c r="AB78" s="348"/>
      <c r="AC78" s="348"/>
      <c r="AD78" s="349"/>
      <c r="AE78" s="329">
        <f>IF(AND(Q78="",V78="",L78=""),"",COUNTIF(K78:AD79,"○")*2+COUNTIF(K78:AD79,"×"))</f>
        <v>3</v>
      </c>
      <c r="AF78" s="330"/>
      <c r="AG78" s="330">
        <f>IF(AE78="","",RANK(AE78,AE72:AF79,))</f>
        <v>4</v>
      </c>
      <c r="AH78" s="333"/>
      <c r="AJ78" s="21" t="str">
        <f>D71&amp;AG78</f>
        <v>Ｈ4</v>
      </c>
      <c r="AK78" s="21" t="str">
        <f>B78</f>
        <v>葛石</v>
      </c>
      <c r="AL78" s="21" t="str">
        <f>B79</f>
        <v>小西</v>
      </c>
      <c r="AM78" s="19" t="str">
        <f>E78</f>
        <v>(香)</v>
      </c>
      <c r="AN78" s="19" t="str">
        <f>G78</f>
        <v>クローバ</v>
      </c>
      <c r="AO78" s="19" t="str">
        <f>IF(G79="",G78,G79)</f>
        <v>高松卓愛クラブ</v>
      </c>
    </row>
    <row r="79" spans="1:41" s="21" customFormat="1" ht="15" customHeight="1">
      <c r="A79" s="342"/>
      <c r="B79" s="308" t="s">
        <v>217</v>
      </c>
      <c r="C79" s="308"/>
      <c r="D79" s="308"/>
      <c r="E79" s="472"/>
      <c r="F79" s="472"/>
      <c r="G79" s="472" t="s">
        <v>520</v>
      </c>
      <c r="H79" s="472"/>
      <c r="I79" s="472"/>
      <c r="J79" s="476"/>
      <c r="K79" s="336">
        <f>IF(AC73="","",AC73)</f>
        <v>0</v>
      </c>
      <c r="L79" s="336"/>
      <c r="M79" s="6" t="s">
        <v>8</v>
      </c>
      <c r="N79" s="336">
        <f>IF(Z73="","",Z73)</f>
        <v>2</v>
      </c>
      <c r="O79" s="336"/>
      <c r="P79" s="339">
        <f>IF(AC75="","",AC75)</f>
        <v>1</v>
      </c>
      <c r="Q79" s="336"/>
      <c r="R79" s="6" t="s">
        <v>8</v>
      </c>
      <c r="S79" s="336">
        <f>IF(Z75="","",Z75)</f>
        <v>2</v>
      </c>
      <c r="T79" s="340"/>
      <c r="U79" s="336">
        <f>IF(AC77="","",AC77)</f>
        <v>1</v>
      </c>
      <c r="V79" s="336"/>
      <c r="W79" s="6" t="s">
        <v>8</v>
      </c>
      <c r="X79" s="336">
        <f>IF(Z77="","",Z77)</f>
        <v>2</v>
      </c>
      <c r="Y79" s="336"/>
      <c r="Z79" s="350"/>
      <c r="AA79" s="351"/>
      <c r="AB79" s="351"/>
      <c r="AC79" s="351"/>
      <c r="AD79" s="352"/>
      <c r="AE79" s="331"/>
      <c r="AF79" s="332"/>
      <c r="AG79" s="332"/>
      <c r="AH79" s="334"/>
    </row>
    <row r="80" spans="1:41" s="21" customFormat="1" ht="4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</row>
    <row r="81" spans="1:33" s="21" customFormat="1" ht="9.9499999999999993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33" s="21" customFormat="1" ht="15" customHeight="1">
      <c r="A82" s="358" t="s">
        <v>53</v>
      </c>
      <c r="B82" s="358"/>
      <c r="C82" s="358"/>
      <c r="D82" s="358"/>
      <c r="E82" s="358"/>
      <c r="F82" s="358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3" s="21" customFormat="1" ht="15" customHeight="1">
      <c r="A83" s="359" t="s">
        <v>45</v>
      </c>
      <c r="B83" s="359"/>
      <c r="C83" s="359"/>
      <c r="D83" s="359"/>
      <c r="E83" s="359"/>
      <c r="F83" s="359"/>
      <c r="G83" s="2" t="s">
        <v>7</v>
      </c>
      <c r="H83" s="17">
        <v>2</v>
      </c>
      <c r="I83" s="17" t="s">
        <v>27</v>
      </c>
      <c r="J83" s="17">
        <v>3</v>
      </c>
      <c r="K83" s="358" t="s">
        <v>50</v>
      </c>
      <c r="L83" s="359"/>
      <c r="M83" s="17"/>
      <c r="N83" s="2" t="s">
        <v>16</v>
      </c>
      <c r="O83" s="17">
        <v>1</v>
      </c>
      <c r="P83" s="17" t="s">
        <v>27</v>
      </c>
      <c r="Q83" s="17">
        <v>3</v>
      </c>
      <c r="R83" s="358" t="s">
        <v>51</v>
      </c>
      <c r="S83" s="359"/>
      <c r="T83" s="17"/>
      <c r="U83" s="2" t="s">
        <v>28</v>
      </c>
      <c r="V83" s="17">
        <v>1</v>
      </c>
      <c r="W83" s="17" t="s">
        <v>27</v>
      </c>
      <c r="X83" s="17">
        <v>2</v>
      </c>
      <c r="Y83" s="358" t="s">
        <v>52</v>
      </c>
      <c r="Z83" s="359"/>
      <c r="AA83" s="17"/>
      <c r="AB83" s="17"/>
      <c r="AC83" s="17"/>
      <c r="AD83" s="17"/>
      <c r="AE83" s="17"/>
      <c r="AF83" s="17"/>
      <c r="AG83" s="17"/>
    </row>
    <row r="84" spans="1:33" s="21" customFormat="1" ht="15" customHeight="1">
      <c r="A84" s="359" t="s">
        <v>46</v>
      </c>
      <c r="B84" s="359"/>
      <c r="C84" s="359"/>
      <c r="D84" s="359"/>
      <c r="E84" s="359"/>
      <c r="F84" s="359"/>
      <c r="G84" s="2" t="s">
        <v>7</v>
      </c>
      <c r="H84" s="17">
        <v>1</v>
      </c>
      <c r="I84" s="17" t="s">
        <v>27</v>
      </c>
      <c r="J84" s="17">
        <v>4</v>
      </c>
      <c r="K84" s="358" t="s">
        <v>51</v>
      </c>
      <c r="L84" s="359"/>
      <c r="M84" s="17"/>
      <c r="N84" s="2" t="s">
        <v>16</v>
      </c>
      <c r="O84" s="17">
        <v>2</v>
      </c>
      <c r="P84" s="17" t="s">
        <v>27</v>
      </c>
      <c r="Q84" s="17">
        <v>3</v>
      </c>
      <c r="R84" s="358" t="s">
        <v>50</v>
      </c>
      <c r="S84" s="359"/>
      <c r="T84" s="17"/>
      <c r="U84" s="2" t="s">
        <v>28</v>
      </c>
      <c r="V84" s="17">
        <v>1</v>
      </c>
      <c r="W84" s="17" t="s">
        <v>27</v>
      </c>
      <c r="X84" s="17">
        <v>3</v>
      </c>
      <c r="Y84" s="358" t="s">
        <v>54</v>
      </c>
      <c r="Z84" s="359"/>
      <c r="AA84" s="17"/>
      <c r="AB84" s="2" t="s">
        <v>31</v>
      </c>
      <c r="AC84" s="17">
        <v>2</v>
      </c>
      <c r="AD84" s="17" t="s">
        <v>27</v>
      </c>
      <c r="AE84" s="17">
        <v>4</v>
      </c>
      <c r="AF84" s="358" t="s">
        <v>52</v>
      </c>
      <c r="AG84" s="359"/>
    </row>
    <row r="85" spans="1:33" s="21" customFormat="1" ht="15" customHeight="1">
      <c r="A85" s="17"/>
      <c r="B85" s="17"/>
      <c r="C85" s="17"/>
      <c r="D85" s="17"/>
      <c r="E85" s="17"/>
      <c r="F85" s="17"/>
      <c r="G85" s="2" t="s">
        <v>38</v>
      </c>
      <c r="H85" s="17">
        <v>1</v>
      </c>
      <c r="I85" s="17" t="s">
        <v>27</v>
      </c>
      <c r="J85" s="17">
        <v>2</v>
      </c>
      <c r="K85" s="358" t="s">
        <v>54</v>
      </c>
      <c r="L85" s="359"/>
      <c r="M85" s="17"/>
      <c r="N85" s="2" t="s">
        <v>39</v>
      </c>
      <c r="O85" s="17">
        <v>3</v>
      </c>
      <c r="P85" s="17" t="s">
        <v>27</v>
      </c>
      <c r="Q85" s="17">
        <v>4</v>
      </c>
      <c r="R85" s="358" t="s">
        <v>50</v>
      </c>
      <c r="S85" s="359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s="21" customFormat="1" ht="15" customHeight="1">
      <c r="A86" s="17"/>
      <c r="B86" s="17"/>
      <c r="C86" s="17"/>
      <c r="D86" s="17"/>
      <c r="E86" s="17"/>
      <c r="F86" s="17"/>
      <c r="G86" s="2"/>
      <c r="H86" s="17"/>
      <c r="I86" s="17"/>
      <c r="J86" s="17"/>
      <c r="K86" s="2"/>
      <c r="L86" s="17"/>
      <c r="M86" s="17"/>
      <c r="N86" s="2"/>
      <c r="O86" s="17"/>
      <c r="P86" s="17"/>
      <c r="Q86" s="17"/>
      <c r="R86" s="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s="21" customFormat="1" ht="15" customHeight="1">
      <c r="A87" s="2" t="s">
        <v>9</v>
      </c>
      <c r="B87" s="321" t="s">
        <v>335</v>
      </c>
      <c r="C87" s="354"/>
      <c r="D87" s="354"/>
      <c r="E87" s="354"/>
      <c r="F87" s="354"/>
      <c r="G87" s="354"/>
      <c r="H87" s="354"/>
      <c r="I87" s="2" t="s">
        <v>10</v>
      </c>
      <c r="J87" s="16"/>
      <c r="K87" s="17"/>
      <c r="L87" s="17"/>
      <c r="M87" s="17"/>
      <c r="N87" s="17"/>
      <c r="O87" s="17"/>
      <c r="P87" s="19"/>
      <c r="Q87" s="17"/>
      <c r="R87" s="17"/>
      <c r="S87" s="17"/>
      <c r="T87" s="17"/>
      <c r="U87" s="17"/>
    </row>
    <row r="88" spans="1:33" s="21" customFormat="1" ht="15" customHeight="1"/>
    <row r="89" spans="1:33" s="21" customFormat="1" ht="15" customHeight="1">
      <c r="A89" s="306" t="s">
        <v>3</v>
      </c>
      <c r="B89" s="307">
        <v>1</v>
      </c>
      <c r="C89" s="469" t="str">
        <f>IF(ISERROR(VLOOKUP(A89&amp;B89,$AJ:$AO,2,FALSE))=TRUE,"",VLOOKUP(A89&amp;B89,$AJ:$AO,2,FALSE))</f>
        <v>安部</v>
      </c>
      <c r="D89" s="470"/>
      <c r="E89" s="470"/>
      <c r="F89" s="471" t="str">
        <f>IF(ISERROR(VLOOKUP(A89&amp;B89,$AJ:$AO,4,FALSE))=TRUE,"(　)",VLOOKUP(A89&amp;B89,$AJ:$AO,4,FALSE))</f>
        <v>(香)</v>
      </c>
      <c r="G89" s="471"/>
      <c r="H89" s="471" t="str">
        <f>IF(ISERROR(VLOOKUP(A89&amp;B89,$AJ:$AO,5,FALSE))=TRUE,"",VLOOKUP(A89&amp;B89,$AJ:$AO,5,FALSE))</f>
        <v>高松卓愛クラブ</v>
      </c>
      <c r="I89" s="471"/>
      <c r="J89" s="471"/>
      <c r="K89" s="473"/>
      <c r="L89" s="97"/>
      <c r="M89" s="90"/>
      <c r="N89" s="90"/>
      <c r="P89" s="90"/>
      <c r="Q89" s="90"/>
      <c r="S89" s="90"/>
      <c r="T89" s="90"/>
      <c r="U89" s="90"/>
      <c r="V89" s="469" t="str">
        <f>IF(ISERROR(VLOOKUP(AE89&amp;AF89,$AJ:$AO,2,FALSE))=TRUE,"",VLOOKUP(AE89&amp;AF89,$AJ:$AO,2,FALSE))</f>
        <v>土田</v>
      </c>
      <c r="W89" s="470"/>
      <c r="X89" s="470"/>
      <c r="Y89" s="471" t="str">
        <f>IF(ISERROR(VLOOKUP(AE89&amp;AF89,$AJ:$AO,4,FALSE))=TRUE,"(　)",VLOOKUP(AE89&amp;AF89,$AJ:$AO,4,FALSE))</f>
        <v>(香)</v>
      </c>
      <c r="Z89" s="471"/>
      <c r="AA89" s="471" t="str">
        <f>IF(ISERROR(VLOOKUP(AE89&amp;AF89,$AJ:$AO,5,FALSE))=TRUE,"",VLOOKUP(AE89&amp;AF89,$AJ:$AO,5,FALSE))</f>
        <v>高松卓愛クラブ</v>
      </c>
      <c r="AB89" s="471"/>
      <c r="AC89" s="471"/>
      <c r="AD89" s="473"/>
      <c r="AE89" s="306" t="s">
        <v>5</v>
      </c>
      <c r="AF89" s="307">
        <v>1</v>
      </c>
    </row>
    <row r="90" spans="1:33" s="21" customFormat="1" ht="15" customHeight="1" thickBot="1">
      <c r="A90" s="307"/>
      <c r="B90" s="307"/>
      <c r="C90" s="474" t="str">
        <f>IF(ISERROR(VLOOKUP(A89&amp;B89,$AJ:$AO,3,FALSE))=TRUE,"",VLOOKUP(A89&amp;B89,$AJ:$AO,3,FALSE))</f>
        <v>杉村</v>
      </c>
      <c r="D90" s="475"/>
      <c r="E90" s="475"/>
      <c r="F90" s="472"/>
      <c r="G90" s="472"/>
      <c r="H90" s="472" t="str">
        <f>IF(ISERROR(VLOOKUP(A89&amp;B89,$AJ:$AO,6,FALSE))=TRUE,"",VLOOKUP(A89&amp;B89,$AJ:$AO,6,FALSE))</f>
        <v>高松卓愛クラブ</v>
      </c>
      <c r="I90" s="472"/>
      <c r="J90" s="472"/>
      <c r="K90" s="476"/>
      <c r="L90" s="159"/>
      <c r="M90" s="90"/>
      <c r="N90" s="94"/>
      <c r="P90" s="94"/>
      <c r="Q90" s="90"/>
      <c r="S90" s="94"/>
      <c r="T90" s="92"/>
      <c r="U90" s="157"/>
      <c r="V90" s="474" t="str">
        <f>IF(ISERROR(VLOOKUP(AE89&amp;AF89,$AJ:$AO,3,FALSE))=TRUE,"",VLOOKUP(AE89&amp;AF89,$AJ:$AO,3,FALSE))</f>
        <v>森</v>
      </c>
      <c r="W90" s="475"/>
      <c r="X90" s="475"/>
      <c r="Y90" s="472"/>
      <c r="Z90" s="472"/>
      <c r="AA90" s="472" t="str">
        <f>IF(ISERROR(VLOOKUP(AE89&amp;AF89,$AJ:$AO,6,FALSE))=TRUE,"",VLOOKUP(AE89&amp;AF89,$AJ:$AO,6,FALSE))</f>
        <v>高松卓愛クラブ</v>
      </c>
      <c r="AB90" s="472"/>
      <c r="AC90" s="472"/>
      <c r="AD90" s="476"/>
      <c r="AE90" s="307"/>
      <c r="AF90" s="307"/>
    </row>
    <row r="91" spans="1:33" s="21" customFormat="1" ht="15" customHeight="1" thickTop="1" thickBot="1">
      <c r="A91" s="306" t="s">
        <v>22</v>
      </c>
      <c r="B91" s="307">
        <v>1</v>
      </c>
      <c r="C91" s="469" t="str">
        <f>IF(ISERROR(VLOOKUP(A91&amp;B91,$AJ:$AO,2,FALSE))=TRUE,"",VLOOKUP(A91&amp;B91,$AJ:$AO,2,FALSE))</f>
        <v>植田</v>
      </c>
      <c r="D91" s="470"/>
      <c r="E91" s="470"/>
      <c r="F91" s="471" t="str">
        <f>IF(ISERROR(VLOOKUP(A91&amp;B91,$AJ:$AO,4,FALSE))=TRUE,"(　)",VLOOKUP(A91&amp;B91,$AJ:$AO,4,FALSE))</f>
        <v>(高)</v>
      </c>
      <c r="G91" s="471"/>
      <c r="H91" s="471" t="str">
        <f>IF(ISERROR(VLOOKUP(A91&amp;B91,$AJ:$AO,5,FALSE))=TRUE,"",VLOOKUP(A91&amp;B91,$AJ:$AO,5,FALSE))</f>
        <v>黒潮クラブ</v>
      </c>
      <c r="I91" s="471"/>
      <c r="J91" s="471"/>
      <c r="K91" s="473"/>
      <c r="L91" s="228"/>
      <c r="M91" s="262"/>
      <c r="N91" s="94"/>
      <c r="P91" s="94"/>
      <c r="Q91" s="94"/>
      <c r="S91" s="92"/>
      <c r="T91" s="225"/>
      <c r="U91" s="243"/>
      <c r="V91" s="469" t="str">
        <f>IF(ISERROR(VLOOKUP(AE91&amp;AF91,$AJ:$AO,2,FALSE))=TRUE,"",VLOOKUP(AE91&amp;AF91,$AJ:$AO,2,FALSE))</f>
        <v>西山</v>
      </c>
      <c r="W91" s="470"/>
      <c r="X91" s="470"/>
      <c r="Y91" s="471" t="str">
        <f>IF(ISERROR(VLOOKUP(AE91&amp;AF91,$AJ:$AO,4,FALSE))=TRUE,"(　)",VLOOKUP(AE91&amp;AF91,$AJ:$AO,4,FALSE))</f>
        <v>(高)</v>
      </c>
      <c r="Z91" s="471"/>
      <c r="AA91" s="471" t="str">
        <f>IF(ISERROR(VLOOKUP(AE91&amp;AF91,$AJ:$AO,5,FALSE))=TRUE,"",VLOOKUP(AE91&amp;AF91,$AJ:$AO,5,FALSE))</f>
        <v>ピンポン館</v>
      </c>
      <c r="AB91" s="471"/>
      <c r="AC91" s="471"/>
      <c r="AD91" s="473"/>
      <c r="AE91" s="306" t="s">
        <v>20</v>
      </c>
      <c r="AF91" s="307">
        <v>1</v>
      </c>
    </row>
    <row r="92" spans="1:33" s="21" customFormat="1" ht="15" customHeight="1" thickTop="1" thickBot="1">
      <c r="A92" s="307"/>
      <c r="B92" s="307"/>
      <c r="C92" s="474" t="str">
        <f>IF(ISERROR(VLOOKUP(A91&amp;B91,$AJ:$AO,3,FALSE))=TRUE,"",VLOOKUP(A91&amp;B91,$AJ:$AO,3,FALSE))</f>
        <v>長尾</v>
      </c>
      <c r="D92" s="475"/>
      <c r="E92" s="475"/>
      <c r="F92" s="472"/>
      <c r="G92" s="472"/>
      <c r="H92" s="472" t="str">
        <f>IF(ISERROR(VLOOKUP(A91&amp;B91,$AJ:$AO,6,FALSE))=TRUE,"",VLOOKUP(A91&amp;B91,$AJ:$AO,6,FALSE))</f>
        <v>黒潮クラブ</v>
      </c>
      <c r="I92" s="472"/>
      <c r="J92" s="472"/>
      <c r="K92" s="476"/>
      <c r="L92" s="156"/>
      <c r="M92" s="175"/>
      <c r="N92" s="94"/>
      <c r="O92" s="238"/>
      <c r="P92" s="223"/>
      <c r="Q92" s="271"/>
      <c r="S92" s="92"/>
      <c r="T92" s="174"/>
      <c r="U92" s="163"/>
      <c r="V92" s="474" t="str">
        <f>IF(ISERROR(VLOOKUP(AE91&amp;AF91,$AJ:$AO,3,FALSE))=TRUE,"",VLOOKUP(AE91&amp;AF91,$AJ:$AO,3,FALSE))</f>
        <v>村岡</v>
      </c>
      <c r="W92" s="475"/>
      <c r="X92" s="475"/>
      <c r="Y92" s="472"/>
      <c r="Z92" s="472"/>
      <c r="AA92" s="472" t="str">
        <f>IF(ISERROR(VLOOKUP(AE91&amp;AF91,$AJ:$AO,6,FALSE))=TRUE,"",VLOOKUP(AE91&amp;AF91,$AJ:$AO,6,FALSE))</f>
        <v>ＦＣ江陽</v>
      </c>
      <c r="AB92" s="472"/>
      <c r="AC92" s="472"/>
      <c r="AD92" s="476"/>
      <c r="AE92" s="307"/>
      <c r="AF92" s="307"/>
    </row>
    <row r="93" spans="1:33" s="21" customFormat="1" ht="15" customHeight="1" thickTop="1" thickBot="1">
      <c r="A93" s="306" t="s">
        <v>19</v>
      </c>
      <c r="B93" s="307">
        <v>1</v>
      </c>
      <c r="C93" s="469" t="str">
        <f>IF(ISERROR(VLOOKUP(A93&amp;B93,$AJ:$AO,2,FALSE))=TRUE,"",VLOOKUP(A93&amp;B93,$AJ:$AO,2,FALSE))</f>
        <v>溝渕</v>
      </c>
      <c r="D93" s="470"/>
      <c r="E93" s="470"/>
      <c r="F93" s="471" t="str">
        <f>IF(ISERROR(VLOOKUP(A93&amp;B93,$AJ:$AO,4,FALSE))=TRUE,"(　)",VLOOKUP(A93&amp;B93,$AJ:$AO,4,FALSE))</f>
        <v>(高)</v>
      </c>
      <c r="G93" s="471"/>
      <c r="H93" s="471" t="str">
        <f>IF(ISERROR(VLOOKUP(A93&amp;B93,$AJ:$AO,5,FALSE))=TRUE,"",VLOOKUP(A93&amp;B93,$AJ:$AO,5,FALSE))</f>
        <v>黒潮クラブ</v>
      </c>
      <c r="I93" s="471"/>
      <c r="J93" s="471"/>
      <c r="K93" s="473"/>
      <c r="L93" s="156"/>
      <c r="M93" s="234"/>
      <c r="N93" s="226"/>
      <c r="O93" s="208"/>
      <c r="P93" s="208"/>
      <c r="Q93" s="158"/>
      <c r="R93" s="158"/>
      <c r="S93" s="216"/>
      <c r="T93" s="208"/>
      <c r="U93" s="163"/>
      <c r="V93" s="469" t="str">
        <f>IF(ISERROR(VLOOKUP(AE93&amp;AF93,$AJ:$AO,2,FALSE))=TRUE,"",VLOOKUP(AE93&amp;AF93,$AJ:$AO,2,FALSE))</f>
        <v>関谷</v>
      </c>
      <c r="W93" s="470"/>
      <c r="X93" s="470"/>
      <c r="Y93" s="471" t="str">
        <f>IF(ISERROR(VLOOKUP(AE93&amp;AF93,$AJ:$AO,4,FALSE))=TRUE,"(　)",VLOOKUP(AE93&amp;AF93,$AJ:$AO,4,FALSE))</f>
        <v>(香)</v>
      </c>
      <c r="Z93" s="471"/>
      <c r="AA93" s="471" t="str">
        <f>IF(ISERROR(VLOOKUP(AE93&amp;AF93,$AJ:$AO,5,FALSE))=TRUE,"",VLOOKUP(AE93&amp;AF93,$AJ:$AO,5,FALSE))</f>
        <v>卓 窓 会</v>
      </c>
      <c r="AB93" s="471"/>
      <c r="AC93" s="471"/>
      <c r="AD93" s="473"/>
      <c r="AE93" s="306" t="s">
        <v>21</v>
      </c>
      <c r="AF93" s="307">
        <v>1</v>
      </c>
    </row>
    <row r="94" spans="1:33" s="21" customFormat="1" ht="15" customHeight="1" thickTop="1" thickBot="1">
      <c r="A94" s="307"/>
      <c r="B94" s="307"/>
      <c r="C94" s="474" t="str">
        <f>IF(ISERROR(VLOOKUP(A93&amp;B93,$AJ:$AO,3,FALSE))=TRUE,"",VLOOKUP(A93&amp;B93,$AJ:$AO,3,FALSE))</f>
        <v>刈谷</v>
      </c>
      <c r="D94" s="475"/>
      <c r="E94" s="475"/>
      <c r="F94" s="472"/>
      <c r="G94" s="472"/>
      <c r="H94" s="472" t="str">
        <f>IF(ISERROR(VLOOKUP(A93&amp;B93,$AJ:$AO,6,FALSE))=TRUE,"",VLOOKUP(A93&amp;B93,$AJ:$AO,6,FALSE))</f>
        <v>黒潮クラブ</v>
      </c>
      <c r="I94" s="472"/>
      <c r="J94" s="472"/>
      <c r="K94" s="476"/>
      <c r="L94" s="159"/>
      <c r="M94" s="224"/>
      <c r="N94" s="233"/>
      <c r="P94" s="94"/>
      <c r="Q94" s="94"/>
      <c r="S94" s="221"/>
      <c r="T94" s="215"/>
      <c r="U94" s="280"/>
      <c r="V94" s="474" t="str">
        <f>IF(ISERROR(VLOOKUP(AE93&amp;AF93,$AJ:$AO,3,FALSE))=TRUE,"",VLOOKUP(AE93&amp;AF93,$AJ:$AO,3,FALSE))</f>
        <v>田岡</v>
      </c>
      <c r="W94" s="475"/>
      <c r="X94" s="475"/>
      <c r="Y94" s="472"/>
      <c r="Z94" s="472"/>
      <c r="AA94" s="472" t="str">
        <f>IF(ISERROR(VLOOKUP(AE93&amp;AF93,$AJ:$AO,6,FALSE))=TRUE,"",VLOOKUP(AE93&amp;AF93,$AJ:$AO,6,FALSE))</f>
        <v>卓 窓 会</v>
      </c>
      <c r="AB94" s="472"/>
      <c r="AC94" s="472"/>
      <c r="AD94" s="476"/>
      <c r="AE94" s="307"/>
      <c r="AF94" s="307"/>
    </row>
    <row r="95" spans="1:33" s="21" customFormat="1" ht="15" customHeight="1" thickTop="1" thickBot="1">
      <c r="A95" s="306" t="s">
        <v>6</v>
      </c>
      <c r="B95" s="307">
        <v>1</v>
      </c>
      <c r="C95" s="469" t="str">
        <f>IF(ISERROR(VLOOKUP(A95&amp;B95,$AJ:$AO,2,FALSE))=TRUE,"",VLOOKUP(A95&amp;B95,$AJ:$AO,2,FALSE))</f>
        <v>樋本</v>
      </c>
      <c r="D95" s="470"/>
      <c r="E95" s="470"/>
      <c r="F95" s="471" t="str">
        <f>IF(ISERROR(VLOOKUP(A95&amp;B95,$AJ:$AO,4,FALSE))=TRUE,"(　)",VLOOKUP(A95&amp;B95,$AJ:$AO,4,FALSE))</f>
        <v>(香)</v>
      </c>
      <c r="G95" s="471"/>
      <c r="H95" s="471" t="str">
        <f>IF(ISERROR(VLOOKUP(A95&amp;B95,$AJ:$AO,5,FALSE))=TRUE,"",VLOOKUP(A95&amp;B95,$AJ:$AO,5,FALSE))</f>
        <v>丸亀ＳＣ</v>
      </c>
      <c r="I95" s="471"/>
      <c r="J95" s="471"/>
      <c r="K95" s="473"/>
      <c r="L95" s="245"/>
      <c r="M95" s="246"/>
      <c r="N95" s="90"/>
      <c r="P95" s="94"/>
      <c r="Q95" s="94"/>
      <c r="S95" s="94"/>
      <c r="T95" s="92"/>
      <c r="U95" s="160"/>
      <c r="V95" s="469" t="str">
        <f>IF(ISERROR(VLOOKUP(AE95&amp;AF95,$AJ:$AO,2,FALSE))=TRUE,"",VLOOKUP(AE95&amp;AF95,$AJ:$AO,2,FALSE))</f>
        <v>白石</v>
      </c>
      <c r="W95" s="470"/>
      <c r="X95" s="470"/>
      <c r="Y95" s="471" t="str">
        <f>IF(ISERROR(VLOOKUP(AE95&amp;AF95,$AJ:$AO,4,FALSE))=TRUE,"(　)",VLOOKUP(AE95&amp;AF95,$AJ:$AO,4,FALSE))</f>
        <v>(香)</v>
      </c>
      <c r="Z95" s="471"/>
      <c r="AA95" s="471" t="str">
        <f>IF(ISERROR(VLOOKUP(AE95&amp;AF95,$AJ:$AO,5,FALSE))=TRUE,"",VLOOKUP(AE95&amp;AF95,$AJ:$AO,5,FALSE))</f>
        <v>懇友会</v>
      </c>
      <c r="AB95" s="471"/>
      <c r="AC95" s="471"/>
      <c r="AD95" s="473"/>
      <c r="AE95" s="306" t="s">
        <v>4</v>
      </c>
      <c r="AF95" s="307">
        <v>1</v>
      </c>
    </row>
    <row r="96" spans="1:33" s="21" customFormat="1" ht="15" customHeight="1" thickTop="1">
      <c r="A96" s="307"/>
      <c r="B96" s="307"/>
      <c r="C96" s="474" t="str">
        <f>IF(ISERROR(VLOOKUP(A95&amp;B95,$AJ:$AO,3,FALSE))=TRUE,"",VLOOKUP(A95&amp;B95,$AJ:$AO,3,FALSE))</f>
        <v>藤村</v>
      </c>
      <c r="D96" s="475"/>
      <c r="E96" s="475"/>
      <c r="F96" s="472"/>
      <c r="G96" s="472"/>
      <c r="H96" s="472" t="str">
        <f>IF(ISERROR(VLOOKUP(A95&amp;B95,$AJ:$AO,6,FALSE))=TRUE,"",VLOOKUP(A95&amp;B95,$AJ:$AO,6,FALSE))</f>
        <v>丸亀ＳＣ</v>
      </c>
      <c r="I96" s="472"/>
      <c r="J96" s="472"/>
      <c r="K96" s="476"/>
      <c r="L96" s="155"/>
      <c r="M96" s="155"/>
      <c r="N96" s="19"/>
      <c r="P96" s="19"/>
      <c r="Q96" s="19"/>
      <c r="S96" s="19"/>
      <c r="T96" s="19"/>
      <c r="V96" s="474" t="str">
        <f>IF(ISERROR(VLOOKUP(AE95&amp;AF95,$AJ:$AO,3,FALSE))=TRUE,"",VLOOKUP(AE95&amp;AF95,$AJ:$AO,3,FALSE))</f>
        <v>横田</v>
      </c>
      <c r="W96" s="475"/>
      <c r="X96" s="475"/>
      <c r="Y96" s="472"/>
      <c r="Z96" s="472"/>
      <c r="AA96" s="472" t="str">
        <f>IF(ISERROR(VLOOKUP(AE95&amp;AF95,$AJ:$AO,6,FALSE))=TRUE,"",VLOOKUP(AE95&amp;AF95,$AJ:$AO,6,FALSE))</f>
        <v>丸亀ＳＣ</v>
      </c>
      <c r="AB96" s="472"/>
      <c r="AC96" s="472"/>
      <c r="AD96" s="476"/>
      <c r="AE96" s="307"/>
      <c r="AF96" s="307"/>
    </row>
    <row r="97" spans="1:34" s="21" customFormat="1" ht="15" customHeight="1">
      <c r="P97" s="19"/>
      <c r="Q97" s="19"/>
    </row>
    <row r="98" spans="1:34" s="21" customFormat="1" ht="15" customHeight="1">
      <c r="A98" s="2" t="s">
        <v>9</v>
      </c>
      <c r="B98" s="321" t="s">
        <v>336</v>
      </c>
      <c r="C98" s="354"/>
      <c r="D98" s="354"/>
      <c r="E98" s="354"/>
      <c r="F98" s="354"/>
      <c r="G98" s="354"/>
      <c r="H98" s="354"/>
      <c r="I98" s="2" t="s">
        <v>10</v>
      </c>
      <c r="J98" s="16"/>
      <c r="K98" s="17"/>
      <c r="L98" s="167"/>
      <c r="M98" s="167"/>
      <c r="N98" s="167"/>
      <c r="O98" s="167"/>
      <c r="P98" s="19"/>
      <c r="Q98" s="167"/>
      <c r="R98" s="167"/>
      <c r="S98" s="167"/>
      <c r="T98" s="167"/>
      <c r="U98" s="167"/>
    </row>
    <row r="99" spans="1:34" s="21" customFormat="1" ht="15" customHeight="1"/>
    <row r="100" spans="1:34" s="21" customFormat="1" ht="15" customHeight="1" thickBot="1">
      <c r="A100" s="306" t="s">
        <v>3</v>
      </c>
      <c r="B100" s="307">
        <v>2</v>
      </c>
      <c r="C100" s="469" t="str">
        <f>IF(ISERROR(VLOOKUP(A100&amp;B100,$AJ:$AO,2,FALSE))=TRUE,"",VLOOKUP(A100&amp;B100,$AJ:$AO,2,FALSE))</f>
        <v>青木</v>
      </c>
      <c r="D100" s="470"/>
      <c r="E100" s="470"/>
      <c r="F100" s="471" t="str">
        <f>IF(ISERROR(VLOOKUP(A100&amp;B100,$AJ:$AO,4,FALSE))=TRUE,"(　)",VLOOKUP(A100&amp;B100,$AJ:$AO,4,FALSE))</f>
        <v>(愛)</v>
      </c>
      <c r="G100" s="471"/>
      <c r="H100" s="471">
        <f>IF(ISERROR(VLOOKUP(A100&amp;B100,$AJ:$AO,5,FALSE))=TRUE,"",VLOOKUP(A100&amp;B100,$AJ:$AO,5,FALSE))</f>
        <v>2015</v>
      </c>
      <c r="I100" s="471"/>
      <c r="J100" s="471"/>
      <c r="K100" s="473"/>
      <c r="L100" s="224"/>
      <c r="M100" s="90"/>
      <c r="N100" s="90"/>
      <c r="P100" s="90"/>
      <c r="Q100" s="90"/>
      <c r="S100" s="90"/>
      <c r="T100" s="90"/>
      <c r="U100" s="90"/>
      <c r="V100" s="469" t="str">
        <f>IF(ISERROR(VLOOKUP(AE100&amp;AF100,$AJ:$AO,2,FALSE))=TRUE,"",VLOOKUP(AE100&amp;AF100,$AJ:$AO,2,FALSE))</f>
        <v>村住</v>
      </c>
      <c r="W100" s="470"/>
      <c r="X100" s="470"/>
      <c r="Y100" s="471" t="str">
        <f>IF(ISERROR(VLOOKUP(AE100&amp;AF100,$AJ:$AO,4,FALSE))=TRUE,"(　)",VLOOKUP(AE100&amp;AF100,$AJ:$AO,4,FALSE))</f>
        <v>(愛)</v>
      </c>
      <c r="Z100" s="471"/>
      <c r="AA100" s="471" t="str">
        <f>IF(ISERROR(VLOOKUP(AE100&amp;AF100,$AJ:$AO,5,FALSE))=TRUE,"",VLOOKUP(AE100&amp;AF100,$AJ:$AO,5,FALSE))</f>
        <v>らるご</v>
      </c>
      <c r="AB100" s="471"/>
      <c r="AC100" s="471"/>
      <c r="AD100" s="473"/>
      <c r="AE100" s="306" t="s">
        <v>5</v>
      </c>
      <c r="AF100" s="307">
        <v>2</v>
      </c>
    </row>
    <row r="101" spans="1:34" s="21" customFormat="1" ht="15" customHeight="1" thickTop="1" thickBot="1">
      <c r="A101" s="307"/>
      <c r="B101" s="307"/>
      <c r="C101" s="474" t="str">
        <f>IF(ISERROR(VLOOKUP(A100&amp;B100,$AJ:$AO,3,FALSE))=TRUE,"",VLOOKUP(A100&amp;B100,$AJ:$AO,3,FALSE))</f>
        <v>松岡</v>
      </c>
      <c r="D101" s="475"/>
      <c r="E101" s="475"/>
      <c r="F101" s="472"/>
      <c r="G101" s="472"/>
      <c r="H101" s="472">
        <f>IF(ISERROR(VLOOKUP(A100&amp;B100,$AJ:$AO,6,FALSE))=TRUE,"",VLOOKUP(A100&amp;B100,$AJ:$AO,6,FALSE))</f>
        <v>2015</v>
      </c>
      <c r="I101" s="472"/>
      <c r="J101" s="472"/>
      <c r="K101" s="476"/>
      <c r="L101" s="208"/>
      <c r="M101" s="219"/>
      <c r="N101" s="94"/>
      <c r="P101" s="94"/>
      <c r="Q101" s="90"/>
      <c r="S101" s="94"/>
      <c r="T101" s="94"/>
      <c r="U101" s="280"/>
      <c r="V101" s="474" t="str">
        <f>IF(ISERROR(VLOOKUP(AE100&amp;AF100,$AJ:$AO,3,FALSE))=TRUE,"",VLOOKUP(AE100&amp;AF100,$AJ:$AO,3,FALSE))</f>
        <v>井上</v>
      </c>
      <c r="W101" s="475"/>
      <c r="X101" s="475"/>
      <c r="Y101" s="472"/>
      <c r="Z101" s="472"/>
      <c r="AA101" s="472" t="str">
        <f>IF(ISERROR(VLOOKUP(AE100&amp;AF100,$AJ:$AO,6,FALSE))=TRUE,"",VLOOKUP(AE100&amp;AF100,$AJ:$AO,6,FALSE))</f>
        <v>フレンズ</v>
      </c>
      <c r="AB101" s="472"/>
      <c r="AC101" s="472"/>
      <c r="AD101" s="476"/>
      <c r="AE101" s="307"/>
      <c r="AF101" s="307"/>
    </row>
    <row r="102" spans="1:34" s="21" customFormat="1" ht="15" customHeight="1" thickTop="1">
      <c r="A102" s="306" t="s">
        <v>22</v>
      </c>
      <c r="B102" s="307">
        <v>2</v>
      </c>
      <c r="C102" s="469" t="str">
        <f>IF(ISERROR(VLOOKUP(A102&amp;B102,$AJ:$AO,2,FALSE))=TRUE,"",VLOOKUP(A102&amp;B102,$AJ:$AO,2,FALSE))</f>
        <v>安川</v>
      </c>
      <c r="D102" s="470"/>
      <c r="E102" s="470"/>
      <c r="F102" s="471" t="str">
        <f>IF(ISERROR(VLOOKUP(A102&amp;B102,$AJ:$AO,4,FALSE))=TRUE,"(　)",VLOOKUP(A102&amp;B102,$AJ:$AO,4,FALSE))</f>
        <v>(香)</v>
      </c>
      <c r="G102" s="471"/>
      <c r="H102" s="471" t="str">
        <f>IF(ISERROR(VLOOKUP(A102&amp;B102,$AJ:$AO,5,FALSE))=TRUE,"",VLOOKUP(A102&amp;B102,$AJ:$AO,5,FALSE))</f>
        <v>綾川体協</v>
      </c>
      <c r="I102" s="471"/>
      <c r="J102" s="471"/>
      <c r="K102" s="473"/>
      <c r="L102" s="162"/>
      <c r="M102" s="267"/>
      <c r="N102" s="94"/>
      <c r="P102" s="94"/>
      <c r="Q102" s="94"/>
      <c r="S102" s="92"/>
      <c r="T102" s="267"/>
      <c r="U102" s="160"/>
      <c r="V102" s="469" t="str">
        <f>IF(ISERROR(VLOOKUP(AE102&amp;AF102,$AJ:$AO,2,FALSE))=TRUE,"",VLOOKUP(AE102&amp;AF102,$AJ:$AO,2,FALSE))</f>
        <v>岩崎</v>
      </c>
      <c r="W102" s="470"/>
      <c r="X102" s="470"/>
      <c r="Y102" s="471" t="str">
        <f>IF(ISERROR(VLOOKUP(AE102&amp;AF102,$AJ:$AO,4,FALSE))=TRUE,"(　)",VLOOKUP(AE102&amp;AF102,$AJ:$AO,4,FALSE))</f>
        <v>(香)</v>
      </c>
      <c r="Z102" s="471"/>
      <c r="AA102" s="471" t="str">
        <f>IF(ISERROR(VLOOKUP(AE102&amp;AF102,$AJ:$AO,5,FALSE))=TRUE,"",VLOOKUP(AE102&amp;AF102,$AJ:$AO,5,FALSE))</f>
        <v>クローバ</v>
      </c>
      <c r="AB102" s="471"/>
      <c r="AC102" s="471"/>
      <c r="AD102" s="473"/>
      <c r="AE102" s="306" t="s">
        <v>20</v>
      </c>
      <c r="AF102" s="307">
        <v>2</v>
      </c>
    </row>
    <row r="103" spans="1:34" s="21" customFormat="1" ht="15" customHeight="1" thickBot="1">
      <c r="A103" s="307"/>
      <c r="B103" s="307"/>
      <c r="C103" s="474" t="str">
        <f>IF(ISERROR(VLOOKUP(A102&amp;B102,$AJ:$AO,3,FALSE))=TRUE,"",VLOOKUP(A102&amp;B102,$AJ:$AO,3,FALSE))</f>
        <v>大西</v>
      </c>
      <c r="D103" s="475"/>
      <c r="E103" s="475"/>
      <c r="F103" s="472"/>
      <c r="G103" s="472"/>
      <c r="H103" s="472" t="str">
        <f>IF(ISERROR(VLOOKUP(A102&amp;B102,$AJ:$AO,6,FALSE))=TRUE,"",VLOOKUP(A102&amp;B102,$AJ:$AO,6,FALSE))</f>
        <v>丸亀ＳＣ</v>
      </c>
      <c r="I103" s="472"/>
      <c r="J103" s="472"/>
      <c r="K103" s="476"/>
      <c r="L103" s="156"/>
      <c r="M103" s="175"/>
      <c r="N103" s="224"/>
      <c r="P103" s="97"/>
      <c r="Q103" s="219"/>
      <c r="R103" s="238"/>
      <c r="S103" s="92"/>
      <c r="T103" s="174"/>
      <c r="U103" s="163"/>
      <c r="V103" s="474" t="str">
        <f>IF(ISERROR(VLOOKUP(AE102&amp;AF102,$AJ:$AO,3,FALSE))=TRUE,"",VLOOKUP(AE102&amp;AF102,$AJ:$AO,3,FALSE))</f>
        <v>佐々木</v>
      </c>
      <c r="W103" s="475"/>
      <c r="X103" s="475"/>
      <c r="Y103" s="472"/>
      <c r="Z103" s="472"/>
      <c r="AA103" s="472" t="str">
        <f>IF(ISERROR(VLOOKUP(AE102&amp;AF102,$AJ:$AO,6,FALSE))=TRUE,"",VLOOKUP(AE102&amp;AF102,$AJ:$AO,6,FALSE))</f>
        <v>クローバ</v>
      </c>
      <c r="AB103" s="472"/>
      <c r="AC103" s="472"/>
      <c r="AD103" s="476"/>
      <c r="AE103" s="307"/>
      <c r="AF103" s="307"/>
    </row>
    <row r="104" spans="1:34" s="21" customFormat="1" ht="15" customHeight="1" thickTop="1" thickBot="1">
      <c r="A104" s="306" t="s">
        <v>19</v>
      </c>
      <c r="B104" s="307">
        <v>2</v>
      </c>
      <c r="C104" s="469" t="str">
        <f>IF(ISERROR(VLOOKUP(A104&amp;B104,$AJ:$AO,2,FALSE))=TRUE,"",VLOOKUP(A104&amp;B104,$AJ:$AO,2,FALSE))</f>
        <v>栗野</v>
      </c>
      <c r="D104" s="470"/>
      <c r="E104" s="470"/>
      <c r="F104" s="471" t="str">
        <f>IF(ISERROR(VLOOKUP(A104&amp;B104,$AJ:$AO,4,FALSE))=TRUE,"(　)",VLOOKUP(A104&amp;B104,$AJ:$AO,4,FALSE))</f>
        <v>(香)</v>
      </c>
      <c r="G104" s="471"/>
      <c r="H104" s="471" t="str">
        <f>IF(ISERROR(VLOOKUP(A104&amp;B104,$AJ:$AO,5,FALSE))=TRUE,"",VLOOKUP(A104&amp;B104,$AJ:$AO,5,FALSE))</f>
        <v>高松卓愛クラブ</v>
      </c>
      <c r="I104" s="471"/>
      <c r="J104" s="471"/>
      <c r="K104" s="473"/>
      <c r="L104" s="156"/>
      <c r="M104" s="234"/>
      <c r="N104" s="94"/>
      <c r="O104" s="158"/>
      <c r="P104" s="158"/>
      <c r="Q104" s="208"/>
      <c r="R104" s="208"/>
      <c r="S104" s="216"/>
      <c r="T104" s="208"/>
      <c r="U104" s="163"/>
      <c r="V104" s="469" t="str">
        <f>IF(ISERROR(VLOOKUP(AE104&amp;AF104,$AJ:$AO,2,FALSE))=TRUE,"",VLOOKUP(AE104&amp;AF104,$AJ:$AO,2,FALSE))</f>
        <v>久保</v>
      </c>
      <c r="W104" s="470"/>
      <c r="X104" s="470"/>
      <c r="Y104" s="471" t="str">
        <f>IF(ISERROR(VLOOKUP(AE104&amp;AF104,$AJ:$AO,4,FALSE))=TRUE,"(　)",VLOOKUP(AE104&amp;AF104,$AJ:$AO,4,FALSE))</f>
        <v>(高)</v>
      </c>
      <c r="Z104" s="471"/>
      <c r="AA104" s="471" t="str">
        <f>IF(ISERROR(VLOOKUP(AE104&amp;AF104,$AJ:$AO,5,FALSE))=TRUE,"",VLOOKUP(AE104&amp;AF104,$AJ:$AO,5,FALSE))</f>
        <v>黒潮クラブ</v>
      </c>
      <c r="AB104" s="471"/>
      <c r="AC104" s="471"/>
      <c r="AD104" s="473"/>
      <c r="AE104" s="306" t="s">
        <v>21</v>
      </c>
      <c r="AF104" s="307">
        <v>2</v>
      </c>
    </row>
    <row r="105" spans="1:34" s="21" customFormat="1" ht="15" customHeight="1" thickTop="1" thickBot="1">
      <c r="A105" s="307"/>
      <c r="B105" s="307"/>
      <c r="C105" s="474" t="str">
        <f>IF(ISERROR(VLOOKUP(A104&amp;B104,$AJ:$AO,3,FALSE))=TRUE,"",VLOOKUP(A104&amp;B104,$AJ:$AO,3,FALSE))</f>
        <v>鶴尾</v>
      </c>
      <c r="D105" s="475"/>
      <c r="E105" s="475"/>
      <c r="F105" s="472"/>
      <c r="G105" s="472"/>
      <c r="H105" s="472" t="str">
        <f>IF(ISERROR(VLOOKUP(A104&amp;B104,$AJ:$AO,6,FALSE))=TRUE,"",VLOOKUP(A104&amp;B104,$AJ:$AO,6,FALSE))</f>
        <v>高松卓愛クラブ</v>
      </c>
      <c r="I105" s="472"/>
      <c r="J105" s="472"/>
      <c r="K105" s="476"/>
      <c r="L105" s="247"/>
      <c r="M105" s="223"/>
      <c r="N105" s="90"/>
      <c r="P105" s="94"/>
      <c r="Q105" s="94"/>
      <c r="S105" s="221"/>
      <c r="T105" s="215"/>
      <c r="U105" s="280"/>
      <c r="V105" s="474" t="str">
        <f>IF(ISERROR(VLOOKUP(AE104&amp;AF104,$AJ:$AO,3,FALSE))=TRUE,"",VLOOKUP(AE104&amp;AF104,$AJ:$AO,3,FALSE))</f>
        <v>村上</v>
      </c>
      <c r="W105" s="475"/>
      <c r="X105" s="475"/>
      <c r="Y105" s="472"/>
      <c r="Z105" s="472"/>
      <c r="AA105" s="472" t="str">
        <f>IF(ISERROR(VLOOKUP(AE104&amp;AF104,$AJ:$AO,6,FALSE))=TRUE,"",VLOOKUP(AE104&amp;AF104,$AJ:$AO,6,FALSE))</f>
        <v>黒潮クラブ</v>
      </c>
      <c r="AB105" s="472"/>
      <c r="AC105" s="472"/>
      <c r="AD105" s="476"/>
      <c r="AE105" s="307"/>
      <c r="AF105" s="307"/>
    </row>
    <row r="106" spans="1:34" s="21" customFormat="1" ht="15" customHeight="1" thickTop="1">
      <c r="A106" s="306" t="s">
        <v>6</v>
      </c>
      <c r="B106" s="307">
        <v>2</v>
      </c>
      <c r="C106" s="469" t="str">
        <f>IF(ISERROR(VLOOKUP(A106&amp;B106,$AJ:$AO,2,FALSE))=TRUE,"",VLOOKUP(A106&amp;B106,$AJ:$AO,2,FALSE))</f>
        <v>川人</v>
      </c>
      <c r="D106" s="470"/>
      <c r="E106" s="470"/>
      <c r="F106" s="471" t="str">
        <f>IF(ISERROR(VLOOKUP(A106&amp;B106,$AJ:$AO,4,FALSE))=TRUE,"(　)",VLOOKUP(A106&amp;B106,$AJ:$AO,4,FALSE))</f>
        <v>(徳)</v>
      </c>
      <c r="G106" s="471"/>
      <c r="H106" s="471" t="str">
        <f>IF(ISERROR(VLOOKUP(A106&amp;B106,$AJ:$AO,5,FALSE))=TRUE,"",VLOOKUP(A106&amp;B106,$AJ:$AO,5,FALSE))</f>
        <v>チームHIURA</v>
      </c>
      <c r="I106" s="471"/>
      <c r="J106" s="471"/>
      <c r="K106" s="473"/>
      <c r="L106" s="162"/>
      <c r="M106" s="90"/>
      <c r="N106" s="90"/>
      <c r="P106" s="94"/>
      <c r="Q106" s="94"/>
      <c r="S106" s="94"/>
      <c r="T106" s="92"/>
      <c r="U106" s="160"/>
      <c r="V106" s="469" t="str">
        <f>IF(ISERROR(VLOOKUP(AE106&amp;AF106,$AJ:$AO,2,FALSE))=TRUE,"",VLOOKUP(AE106&amp;AF106,$AJ:$AO,2,FALSE))</f>
        <v>倉橋</v>
      </c>
      <c r="W106" s="470"/>
      <c r="X106" s="470"/>
      <c r="Y106" s="471" t="str">
        <f>IF(ISERROR(VLOOKUP(AE106&amp;AF106,$AJ:$AO,4,FALSE))=TRUE,"(　)",VLOOKUP(AE106&amp;AF106,$AJ:$AO,4,FALSE))</f>
        <v>(愛)</v>
      </c>
      <c r="Z106" s="471"/>
      <c r="AA106" s="471" t="str">
        <f>IF(ISERROR(VLOOKUP(AE106&amp;AF106,$AJ:$AO,5,FALSE))=TRUE,"",VLOOKUP(AE106&amp;AF106,$AJ:$AO,5,FALSE))</f>
        <v>すばる</v>
      </c>
      <c r="AB106" s="471"/>
      <c r="AC106" s="471"/>
      <c r="AD106" s="473"/>
      <c r="AE106" s="306" t="s">
        <v>4</v>
      </c>
      <c r="AF106" s="307">
        <v>2</v>
      </c>
    </row>
    <row r="107" spans="1:34" s="21" customFormat="1" ht="15" customHeight="1">
      <c r="A107" s="307"/>
      <c r="B107" s="307"/>
      <c r="C107" s="474" t="str">
        <f>IF(ISERROR(VLOOKUP(A106&amp;B106,$AJ:$AO,3,FALSE))=TRUE,"",VLOOKUP(A106&amp;B106,$AJ:$AO,3,FALSE))</f>
        <v>野田</v>
      </c>
      <c r="D107" s="475"/>
      <c r="E107" s="475"/>
      <c r="F107" s="472"/>
      <c r="G107" s="472"/>
      <c r="H107" s="472" t="str">
        <f>IF(ISERROR(VLOOKUP(A106&amp;B106,$AJ:$AO,6,FALSE))=TRUE,"",VLOOKUP(A106&amp;B106,$AJ:$AO,6,FALSE))</f>
        <v>名西クラブ</v>
      </c>
      <c r="I107" s="472"/>
      <c r="J107" s="472"/>
      <c r="K107" s="476"/>
      <c r="L107" s="155"/>
      <c r="M107" s="155"/>
      <c r="N107" s="19"/>
      <c r="P107" s="19"/>
      <c r="Q107" s="19"/>
      <c r="S107" s="19"/>
      <c r="T107" s="19"/>
      <c r="V107" s="474" t="str">
        <f>IF(ISERROR(VLOOKUP(AE106&amp;AF106,$AJ:$AO,3,FALSE))=TRUE,"",VLOOKUP(AE106&amp;AF106,$AJ:$AO,3,FALSE))</f>
        <v>水口</v>
      </c>
      <c r="W107" s="475"/>
      <c r="X107" s="475"/>
      <c r="Y107" s="472"/>
      <c r="Z107" s="472"/>
      <c r="AA107" s="472" t="str">
        <f>IF(ISERROR(VLOOKUP(AE106&amp;AF106,$AJ:$AO,6,FALSE))=TRUE,"",VLOOKUP(AE106&amp;AF106,$AJ:$AO,6,FALSE))</f>
        <v>忠八クラブ</v>
      </c>
      <c r="AB107" s="472"/>
      <c r="AC107" s="472"/>
      <c r="AD107" s="476"/>
      <c r="AE107" s="307"/>
      <c r="AF107" s="307"/>
    </row>
    <row r="108" spans="1:34" s="21" customFormat="1" ht="15" customHeight="1">
      <c r="A108" s="22"/>
      <c r="B108" s="22"/>
      <c r="C108" s="9"/>
      <c r="D108" s="9"/>
      <c r="E108" s="9"/>
      <c r="F108" s="75"/>
      <c r="G108" s="75"/>
      <c r="H108" s="75"/>
      <c r="I108" s="75"/>
      <c r="J108" s="75"/>
      <c r="K108" s="75"/>
      <c r="M108" s="155"/>
      <c r="N108" s="155"/>
      <c r="O108" s="19"/>
      <c r="P108" s="19"/>
      <c r="Q108" s="19"/>
      <c r="R108" s="19"/>
      <c r="S108" s="19"/>
      <c r="U108" s="155"/>
      <c r="V108" s="22"/>
      <c r="X108" s="9"/>
      <c r="Y108" s="9"/>
      <c r="Z108" s="9"/>
      <c r="AA108" s="75"/>
      <c r="AB108" s="75"/>
      <c r="AC108" s="75"/>
      <c r="AD108" s="75"/>
      <c r="AE108" s="75"/>
      <c r="AF108" s="75"/>
      <c r="AG108" s="22"/>
      <c r="AH108" s="22"/>
    </row>
    <row r="109" spans="1:34" s="21" customFormat="1" ht="15" customHeight="1">
      <c r="A109" s="2" t="s">
        <v>9</v>
      </c>
      <c r="B109" s="321" t="s">
        <v>75</v>
      </c>
      <c r="C109" s="354"/>
      <c r="D109" s="354"/>
      <c r="E109" s="354"/>
      <c r="F109" s="354"/>
      <c r="G109" s="354"/>
      <c r="H109" s="354"/>
      <c r="I109" s="2" t="s">
        <v>10</v>
      </c>
      <c r="J109" s="16"/>
      <c r="K109" s="17"/>
      <c r="L109" s="167"/>
      <c r="M109" s="167"/>
      <c r="N109" s="167"/>
      <c r="O109" s="167"/>
      <c r="P109" s="19"/>
      <c r="Q109" s="167"/>
      <c r="R109" s="167"/>
      <c r="S109" s="167"/>
      <c r="T109" s="167"/>
      <c r="U109" s="167"/>
    </row>
    <row r="110" spans="1:34" s="21" customFormat="1" ht="15" customHeight="1">
      <c r="P110" s="19"/>
      <c r="Q110" s="19"/>
    </row>
    <row r="111" spans="1:34" s="21" customFormat="1" ht="15" customHeight="1" thickBot="1">
      <c r="A111" s="306" t="s">
        <v>3</v>
      </c>
      <c r="B111" s="307">
        <v>3</v>
      </c>
      <c r="C111" s="469" t="str">
        <f>IF(ISERROR(VLOOKUP(A111&amp;B111,$AJ:$AO,2,FALSE))=TRUE,"",VLOOKUP(A111&amp;B111,$AJ:$AO,2,FALSE))</f>
        <v>井上</v>
      </c>
      <c r="D111" s="470"/>
      <c r="E111" s="470"/>
      <c r="F111" s="471" t="str">
        <f>IF(ISERROR(VLOOKUP(A111&amp;B111,$AJ:$AO,4,FALSE))=TRUE,"(　)",VLOOKUP(A111&amp;B111,$AJ:$AO,4,FALSE))</f>
        <v>(香)</v>
      </c>
      <c r="G111" s="471"/>
      <c r="H111" s="471" t="str">
        <f>IF(ISERROR(VLOOKUP(A111&amp;B111,$AJ:$AO,5,FALSE))=TRUE,"",VLOOKUP(A111&amp;B111,$AJ:$AO,5,FALSE))</f>
        <v>香川昴</v>
      </c>
      <c r="I111" s="471"/>
      <c r="J111" s="471"/>
      <c r="K111" s="473"/>
      <c r="L111" s="288"/>
      <c r="M111" s="238"/>
      <c r="N111" s="19"/>
      <c r="T111" s="238"/>
      <c r="U111" s="291"/>
      <c r="V111" s="469" t="str">
        <f>IF(ISERROR(VLOOKUP(AE111&amp;AF111,$AJ:$AO,2,FALSE))=TRUE,"",VLOOKUP(AE111&amp;AF111,$AJ:$AO,2,FALSE))</f>
        <v>池川</v>
      </c>
      <c r="W111" s="470"/>
      <c r="X111" s="470"/>
      <c r="Y111" s="471" t="str">
        <f>IF(ISERROR(VLOOKUP(AE111&amp;AF111,$AJ:$AO,4,FALSE))=TRUE,"(　)",VLOOKUP(AE111&amp;AF111,$AJ:$AO,4,FALSE))</f>
        <v>(高)</v>
      </c>
      <c r="Z111" s="471"/>
      <c r="AA111" s="471" t="str">
        <f>IF(ISERROR(VLOOKUP(AE111&amp;AF111,$AJ:$AO,5,FALSE))=TRUE,"",VLOOKUP(AE111&amp;AF111,$AJ:$AO,5,FALSE))</f>
        <v>黒潮クラブ</v>
      </c>
      <c r="AB111" s="471"/>
      <c r="AC111" s="471"/>
      <c r="AD111" s="473"/>
      <c r="AE111" s="306" t="s">
        <v>5</v>
      </c>
      <c r="AF111" s="307">
        <v>3</v>
      </c>
    </row>
    <row r="112" spans="1:34" s="21" customFormat="1" ht="15" customHeight="1" thickTop="1" thickBot="1">
      <c r="A112" s="307"/>
      <c r="B112" s="307"/>
      <c r="C112" s="474" t="str">
        <f>IF(ISERROR(VLOOKUP(A111&amp;B111,$AJ:$AO,3,FALSE))=TRUE,"",VLOOKUP(A111&amp;B111,$AJ:$AO,3,FALSE))</f>
        <v>米田</v>
      </c>
      <c r="D112" s="475"/>
      <c r="E112" s="475"/>
      <c r="F112" s="472"/>
      <c r="G112" s="472"/>
      <c r="H112" s="472" t="str">
        <f>IF(ISERROR(VLOOKUP(A111&amp;B111,$AJ:$AO,6,FALSE))=TRUE,"",VLOOKUP(A111&amp;B111,$AJ:$AO,6,FALSE))</f>
        <v>香川昴</v>
      </c>
      <c r="I112" s="472"/>
      <c r="J112" s="472"/>
      <c r="K112" s="476"/>
      <c r="L112" s="201"/>
      <c r="M112" s="289"/>
      <c r="N112" s="19"/>
      <c r="O112" s="19"/>
      <c r="P112" s="19"/>
      <c r="Q112" s="19"/>
      <c r="S112" s="297"/>
      <c r="T112" s="204"/>
      <c r="U112" s="202"/>
      <c r="V112" s="474" t="str">
        <f>IF(ISERROR(VLOOKUP(AE111&amp;AF111,$AJ:$AO,3,FALSE))=TRUE,"",VLOOKUP(AE111&amp;AF111,$AJ:$AO,3,FALSE))</f>
        <v>高松</v>
      </c>
      <c r="W112" s="475"/>
      <c r="X112" s="475"/>
      <c r="Y112" s="472"/>
      <c r="Z112" s="472"/>
      <c r="AA112" s="472" t="str">
        <f>IF(ISERROR(VLOOKUP(AE111&amp;AF111,$AJ:$AO,6,FALSE))=TRUE,"",VLOOKUP(AE111&amp;AF111,$AJ:$AO,6,FALSE))</f>
        <v>黒潮クラブ</v>
      </c>
      <c r="AB112" s="472"/>
      <c r="AC112" s="472"/>
      <c r="AD112" s="476"/>
      <c r="AE112" s="307"/>
      <c r="AF112" s="307"/>
    </row>
    <row r="113" spans="1:32" s="21" customFormat="1" ht="15" customHeight="1" thickTop="1" thickBot="1">
      <c r="A113" s="306" t="s">
        <v>21</v>
      </c>
      <c r="B113" s="307">
        <v>4</v>
      </c>
      <c r="C113" s="469" t="str">
        <f>IF(ISERROR(VLOOKUP(A113&amp;B113,$AJ:$AO,2,FALSE))=TRUE,"",VLOOKUP(A113&amp;B113,$AJ:$AO,2,FALSE))</f>
        <v>隅田</v>
      </c>
      <c r="D113" s="470"/>
      <c r="E113" s="470"/>
      <c r="F113" s="471" t="str">
        <f>IF(ISERROR(VLOOKUP(A113&amp;B113,$AJ:$AO,4,FALSE))=TRUE,"(　)",VLOOKUP(A113&amp;B113,$AJ:$AO,4,FALSE))</f>
        <v>(香)</v>
      </c>
      <c r="G113" s="471"/>
      <c r="H113" s="471" t="str">
        <f>IF(ISERROR(VLOOKUP(A113&amp;B113,$AJ:$AO,5,FALSE))=TRUE,"",VLOOKUP(A113&amp;B113,$AJ:$AO,5,FALSE))</f>
        <v>高松卓愛クラブ</v>
      </c>
      <c r="I113" s="471"/>
      <c r="J113" s="471"/>
      <c r="K113" s="473"/>
      <c r="L113" s="171"/>
      <c r="M113" s="172"/>
      <c r="N113" s="292"/>
      <c r="O113" s="19"/>
      <c r="P113" s="19"/>
      <c r="Q113" s="19"/>
      <c r="R113" s="296"/>
      <c r="S113" s="261"/>
      <c r="T113" s="165"/>
      <c r="U113" s="173"/>
      <c r="V113" s="469" t="str">
        <f>IF(ISERROR(VLOOKUP(AE113&amp;AF113,$AJ:$AO,2,FALSE))=TRUE,"",VLOOKUP(AE113&amp;AF113,$AJ:$AO,2,FALSE))</f>
        <v>森</v>
      </c>
      <c r="W113" s="470"/>
      <c r="X113" s="470"/>
      <c r="Y113" s="471" t="str">
        <f>IF(ISERROR(VLOOKUP(AE113&amp;AF113,$AJ:$AO,4,FALSE))=TRUE,"(　)",VLOOKUP(AE113&amp;AF113,$AJ:$AO,4,FALSE))</f>
        <v>(徳)</v>
      </c>
      <c r="Z113" s="471"/>
      <c r="AA113" s="471" t="str">
        <f>IF(ISERROR(VLOOKUP(AE113&amp;AF113,$AJ:$AO,5,FALSE))=TRUE,"",VLOOKUP(AE113&amp;AF113,$AJ:$AO,5,FALSE))</f>
        <v>よしこのクラブ</v>
      </c>
      <c r="AB113" s="471"/>
      <c r="AC113" s="471"/>
      <c r="AD113" s="473"/>
      <c r="AE113" s="306" t="s">
        <v>20</v>
      </c>
      <c r="AF113" s="307">
        <v>3</v>
      </c>
    </row>
    <row r="114" spans="1:32" s="21" customFormat="1" ht="15" customHeight="1" thickTop="1" thickBot="1">
      <c r="A114" s="307"/>
      <c r="B114" s="307"/>
      <c r="C114" s="474" t="str">
        <f>IF(ISERROR(VLOOKUP(A113&amp;B113,$AJ:$AO,3,FALSE))=TRUE,"",VLOOKUP(A113&amp;B113,$AJ:$AO,3,FALSE))</f>
        <v>江南</v>
      </c>
      <c r="D114" s="475"/>
      <c r="E114" s="475"/>
      <c r="F114" s="472"/>
      <c r="G114" s="472"/>
      <c r="H114" s="472" t="str">
        <f>IF(ISERROR(VLOOKUP(A113&amp;B113,$AJ:$AO,6,FALSE))=TRUE,"",VLOOKUP(A113&amp;B113,$AJ:$AO,6,FALSE))</f>
        <v>高松卓愛クラブ</v>
      </c>
      <c r="I114" s="472"/>
      <c r="J114" s="472"/>
      <c r="K114" s="476"/>
      <c r="L114" s="290"/>
      <c r="M114" s="20"/>
      <c r="N114" s="293"/>
      <c r="O114" s="19"/>
      <c r="P114" s="19"/>
      <c r="Q114" s="19"/>
      <c r="R114" s="296"/>
      <c r="V114" s="474" t="str">
        <f>IF(ISERROR(VLOOKUP(AE113&amp;AF113,$AJ:$AO,3,FALSE))=TRUE,"",VLOOKUP(AE113&amp;AF113,$AJ:$AO,3,FALSE))</f>
        <v>尾崎</v>
      </c>
      <c r="W114" s="475"/>
      <c r="X114" s="475"/>
      <c r="Y114" s="472"/>
      <c r="Z114" s="472"/>
      <c r="AA114" s="472" t="str">
        <f>IF(ISERROR(VLOOKUP(AE113&amp;AF113,$AJ:$AO,6,FALSE))=TRUE,"",VLOOKUP(AE113&amp;AF113,$AJ:$AO,6,FALSE))</f>
        <v>加茂体協</v>
      </c>
      <c r="AB114" s="472"/>
      <c r="AC114" s="472"/>
      <c r="AD114" s="476"/>
      <c r="AE114" s="307"/>
      <c r="AF114" s="307"/>
    </row>
    <row r="115" spans="1:32" s="21" customFormat="1" ht="15" customHeight="1" thickTop="1" thickBot="1">
      <c r="A115" s="306" t="s">
        <v>22</v>
      </c>
      <c r="B115" s="307">
        <v>3</v>
      </c>
      <c r="C115" s="469" t="str">
        <f>IF(ISERROR(VLOOKUP(A115&amp;B115,$AJ:$AO,2,FALSE))=TRUE,"",VLOOKUP(A115&amp;B115,$AJ:$AO,2,FALSE))</f>
        <v>木下</v>
      </c>
      <c r="D115" s="470"/>
      <c r="E115" s="470"/>
      <c r="F115" s="471" t="str">
        <f>IF(ISERROR(VLOOKUP(A115&amp;B115,$AJ:$AO,4,FALSE))=TRUE,"(　)",VLOOKUP(A115&amp;B115,$AJ:$AO,4,FALSE))</f>
        <v>(香)</v>
      </c>
      <c r="G115" s="471"/>
      <c r="H115" s="471" t="str">
        <f>IF(ISERROR(VLOOKUP(A115&amp;B115,$AJ:$AO,5,FALSE))=TRUE,"",VLOOKUP(A115&amp;B115,$AJ:$AO,5,FALSE))</f>
        <v>卓 窓 会</v>
      </c>
      <c r="I115" s="471"/>
      <c r="J115" s="471"/>
      <c r="K115" s="473"/>
      <c r="L115" s="187"/>
      <c r="M115" s="272"/>
      <c r="N115" s="294"/>
      <c r="O115" s="23"/>
      <c r="P115" s="273"/>
      <c r="Q115" s="295"/>
      <c r="R115" s="297"/>
      <c r="S115" s="204"/>
      <c r="T115" s="155"/>
      <c r="V115" s="469" t="str">
        <f>IF(ISERROR(VLOOKUP(AE115&amp;AF115,$AJ:$AO,2,FALSE))=TRUE,"",VLOOKUP(AE115&amp;AF115,$AJ:$AO,2,FALSE))</f>
        <v>渡部</v>
      </c>
      <c r="W115" s="470"/>
      <c r="X115" s="470"/>
      <c r="Y115" s="471" t="str">
        <f>IF(ISERROR(VLOOKUP(AE115&amp;AF115,$AJ:$AO,4,FALSE))=TRUE,"(　)",VLOOKUP(AE115&amp;AF115,$AJ:$AO,4,FALSE))</f>
        <v>(愛)</v>
      </c>
      <c r="Z115" s="471"/>
      <c r="AA115" s="471" t="str">
        <f>IF(ISERROR(VLOOKUP(AE115&amp;AF115,$AJ:$AO,5,FALSE))=TRUE,"",VLOOKUP(AE115&amp;AF115,$AJ:$AO,5,FALSE))</f>
        <v>あたごクラブ</v>
      </c>
      <c r="AB115" s="471"/>
      <c r="AC115" s="471"/>
      <c r="AD115" s="473"/>
      <c r="AE115" s="306" t="s">
        <v>21</v>
      </c>
      <c r="AF115" s="307">
        <v>3</v>
      </c>
    </row>
    <row r="116" spans="1:32" s="21" customFormat="1" ht="15" customHeight="1" thickTop="1" thickBot="1">
      <c r="A116" s="307"/>
      <c r="B116" s="307"/>
      <c r="C116" s="474" t="str">
        <f>IF(ISERROR(VLOOKUP(A115&amp;B115,$AJ:$AO,3,FALSE))=TRUE,"",VLOOKUP(A115&amp;B115,$AJ:$AO,3,FALSE))</f>
        <v>福西</v>
      </c>
      <c r="D116" s="475"/>
      <c r="E116" s="475"/>
      <c r="F116" s="472"/>
      <c r="G116" s="472"/>
      <c r="H116" s="472" t="str">
        <f>IF(ISERROR(VLOOKUP(A115&amp;B115,$AJ:$AO,6,FALSE))=TRUE,"",VLOOKUP(A115&amp;B115,$AJ:$AO,6,FALSE))</f>
        <v>卓 窓 会</v>
      </c>
      <c r="I116" s="472"/>
      <c r="J116" s="472"/>
      <c r="K116" s="476"/>
      <c r="L116" s="19"/>
      <c r="M116" s="167"/>
      <c r="N116" s="172"/>
      <c r="O116" s="14"/>
      <c r="P116" s="185"/>
      <c r="Q116" s="204"/>
      <c r="R116" s="20"/>
      <c r="S116" s="171"/>
      <c r="T116" s="155"/>
      <c r="U116" s="186"/>
      <c r="V116" s="474" t="str">
        <f>IF(ISERROR(VLOOKUP(AE115&amp;AF115,$AJ:$AO,3,FALSE))=TRUE,"",VLOOKUP(AE115&amp;AF115,$AJ:$AO,3,FALSE))</f>
        <v>伊藤</v>
      </c>
      <c r="W116" s="475"/>
      <c r="X116" s="475"/>
      <c r="Y116" s="472"/>
      <c r="Z116" s="472"/>
      <c r="AA116" s="472" t="str">
        <f>IF(ISERROR(VLOOKUP(AE115&amp;AF115,$AJ:$AO,6,FALSE))=TRUE,"",VLOOKUP(AE115&amp;AF115,$AJ:$AO,6,FALSE))</f>
        <v>あたごクラブ</v>
      </c>
      <c r="AB116" s="472"/>
      <c r="AC116" s="472"/>
      <c r="AD116" s="476"/>
      <c r="AE116" s="307"/>
      <c r="AF116" s="307"/>
    </row>
    <row r="117" spans="1:32" s="21" customFormat="1" ht="15" customHeight="1" thickTop="1" thickBot="1">
      <c r="A117" s="306" t="s">
        <v>19</v>
      </c>
      <c r="B117" s="307">
        <v>3</v>
      </c>
      <c r="C117" s="469" t="str">
        <f>IF(ISERROR(VLOOKUP(A117&amp;B117,$AJ:$AO,2,FALSE))=TRUE,"",VLOOKUP(A117&amp;B117,$AJ:$AO,2,FALSE))</f>
        <v>大西</v>
      </c>
      <c r="D117" s="470"/>
      <c r="E117" s="470"/>
      <c r="F117" s="471" t="str">
        <f>IF(ISERROR(VLOOKUP(A117&amp;B117,$AJ:$AO,4,FALSE))=TRUE,"(　)",VLOOKUP(A117&amp;B117,$AJ:$AO,4,FALSE))</f>
        <v>(香)</v>
      </c>
      <c r="G117" s="471"/>
      <c r="H117" s="471" t="str">
        <f>IF(ISERROR(VLOOKUP(A117&amp;B117,$AJ:$AO,5,FALSE))=TRUE,"",VLOOKUP(A117&amp;B117,$AJ:$AO,5,FALSE))</f>
        <v>ヴィスポことひら</v>
      </c>
      <c r="I117" s="471"/>
      <c r="J117" s="471"/>
      <c r="K117" s="473"/>
      <c r="L117" s="288"/>
      <c r="M117" s="238"/>
      <c r="N117" s="20"/>
      <c r="O117" s="19"/>
      <c r="P117" s="19"/>
      <c r="Q117" s="19"/>
      <c r="R117" s="20"/>
      <c r="S117" s="293"/>
      <c r="T117" s="299"/>
      <c r="U117" s="298"/>
      <c r="V117" s="469" t="str">
        <f>IF(ISERROR(VLOOKUP(AE117&amp;AF117,$AJ:$AO,2,FALSE))=TRUE,"",VLOOKUP(AE117&amp;AF117,$AJ:$AO,2,FALSE))</f>
        <v>葛石</v>
      </c>
      <c r="W117" s="470"/>
      <c r="X117" s="470"/>
      <c r="Y117" s="471" t="str">
        <f>IF(ISERROR(VLOOKUP(AE117&amp;AF117,$AJ:$AO,4,FALSE))=TRUE,"(　)",VLOOKUP(AE117&amp;AF117,$AJ:$AO,4,FALSE))</f>
        <v>(香)</v>
      </c>
      <c r="Z117" s="471"/>
      <c r="AA117" s="471" t="str">
        <f>IF(ISERROR(VLOOKUP(AE117&amp;AF117,$AJ:$AO,5,FALSE))=TRUE,"",VLOOKUP(AE117&amp;AF117,$AJ:$AO,5,FALSE))</f>
        <v>クローバ</v>
      </c>
      <c r="AB117" s="471"/>
      <c r="AC117" s="471"/>
      <c r="AD117" s="473"/>
      <c r="AE117" s="306" t="s">
        <v>22</v>
      </c>
      <c r="AF117" s="307">
        <v>4</v>
      </c>
    </row>
    <row r="118" spans="1:32" s="21" customFormat="1" ht="15" customHeight="1" thickTop="1" thickBot="1">
      <c r="A118" s="307"/>
      <c r="B118" s="307"/>
      <c r="C118" s="474" t="str">
        <f>IF(ISERROR(VLOOKUP(A117&amp;B117,$AJ:$AO,3,FALSE))=TRUE,"",VLOOKUP(A117&amp;B117,$AJ:$AO,3,FALSE))</f>
        <v>秋山</v>
      </c>
      <c r="D118" s="475"/>
      <c r="E118" s="475"/>
      <c r="F118" s="472"/>
      <c r="G118" s="472"/>
      <c r="H118" s="472" t="str">
        <f>IF(ISERROR(VLOOKUP(A117&amp;B117,$AJ:$AO,6,FALSE))=TRUE,"",VLOOKUP(A117&amp;B117,$AJ:$AO,6,FALSE))</f>
        <v>ヴィスポことひら</v>
      </c>
      <c r="I118" s="472"/>
      <c r="J118" s="472"/>
      <c r="K118" s="476"/>
      <c r="L118" s="201"/>
      <c r="M118" s="289"/>
      <c r="N118" s="291"/>
      <c r="O118" s="19"/>
      <c r="P118" s="19"/>
      <c r="Q118" s="19"/>
      <c r="R118" s="20"/>
      <c r="S118" s="300"/>
      <c r="T118" s="204"/>
      <c r="U118" s="172"/>
      <c r="V118" s="474" t="str">
        <f>IF(ISERROR(VLOOKUP(AE117&amp;AF117,$AJ:$AO,3,FALSE))=TRUE,"",VLOOKUP(AE117&amp;AF117,$AJ:$AO,3,FALSE))</f>
        <v>小西</v>
      </c>
      <c r="W118" s="475"/>
      <c r="X118" s="475"/>
      <c r="Y118" s="472"/>
      <c r="Z118" s="472"/>
      <c r="AA118" s="472" t="str">
        <f>IF(ISERROR(VLOOKUP(AE117&amp;AF117,$AJ:$AO,6,FALSE))=TRUE,"",VLOOKUP(AE117&amp;AF117,$AJ:$AO,6,FALSE))</f>
        <v>高松卓愛クラブ</v>
      </c>
      <c r="AB118" s="472"/>
      <c r="AC118" s="472"/>
      <c r="AD118" s="476"/>
      <c r="AE118" s="307"/>
      <c r="AF118" s="307"/>
    </row>
    <row r="119" spans="1:32" s="21" customFormat="1" ht="15" customHeight="1" thickTop="1">
      <c r="A119" s="306" t="s">
        <v>6</v>
      </c>
      <c r="B119" s="307">
        <v>3</v>
      </c>
      <c r="C119" s="469" t="str">
        <f>IF(ISERROR(VLOOKUP(A119&amp;B119,$AJ:$AO,2,FALSE))=TRUE,"",VLOOKUP(A119&amp;B119,$AJ:$AO,2,FALSE))</f>
        <v>前田</v>
      </c>
      <c r="D119" s="470"/>
      <c r="E119" s="470"/>
      <c r="F119" s="471" t="str">
        <f>IF(ISERROR(VLOOKUP(A119&amp;B119,$AJ:$AO,4,FALSE))=TRUE,"(　)",VLOOKUP(A119&amp;B119,$AJ:$AO,4,FALSE))</f>
        <v>(香)</v>
      </c>
      <c r="G119" s="471"/>
      <c r="H119" s="471" t="str">
        <f>IF(ISERROR(VLOOKUP(A119&amp;B119,$AJ:$AO,5,FALSE))=TRUE,"",VLOOKUP(A119&amp;B119,$AJ:$AO,5,FALSE))</f>
        <v>卓 窓 会</v>
      </c>
      <c r="I119" s="471"/>
      <c r="J119" s="471"/>
      <c r="K119" s="473"/>
      <c r="L119" s="165"/>
      <c r="M119" s="173"/>
      <c r="N119" s="27"/>
      <c r="O119" s="19"/>
      <c r="P119" s="19"/>
      <c r="Q119" s="19"/>
      <c r="S119" s="261"/>
      <c r="T119" s="165"/>
      <c r="U119" s="173"/>
      <c r="V119" s="469" t="str">
        <f>IF(ISERROR(VLOOKUP(AE119&amp;AF119,$AJ:$AO,2,FALSE))=TRUE,"",VLOOKUP(AE119&amp;AF119,$AJ:$AO,2,FALSE))</f>
        <v>塚田</v>
      </c>
      <c r="W119" s="470"/>
      <c r="X119" s="470"/>
      <c r="Y119" s="471" t="str">
        <f>IF(ISERROR(VLOOKUP(AE119&amp;AF119,$AJ:$AO,4,FALSE))=TRUE,"(　)",VLOOKUP(AE119&amp;AF119,$AJ:$AO,4,FALSE))</f>
        <v>(香)</v>
      </c>
      <c r="Z119" s="471"/>
      <c r="AA119" s="471" t="str">
        <f>IF(ISERROR(VLOOKUP(AE119&amp;AF119,$AJ:$AO,5,FALSE))=TRUE,"",VLOOKUP(AE119&amp;AF119,$AJ:$AO,5,FALSE))</f>
        <v>高松卓愛クラブ</v>
      </c>
      <c r="AB119" s="471"/>
      <c r="AC119" s="471"/>
      <c r="AD119" s="473"/>
      <c r="AE119" s="306" t="s">
        <v>4</v>
      </c>
      <c r="AF119" s="307">
        <v>3</v>
      </c>
    </row>
    <row r="120" spans="1:32" s="21" customFormat="1" ht="15" customHeight="1">
      <c r="A120" s="307"/>
      <c r="B120" s="307"/>
      <c r="C120" s="474" t="str">
        <f>IF(ISERROR(VLOOKUP(A119&amp;B119,$AJ:$AO,3,FALSE))=TRUE,"",VLOOKUP(A119&amp;B119,$AJ:$AO,3,FALSE))</f>
        <v>梶原</v>
      </c>
      <c r="D120" s="475"/>
      <c r="E120" s="475"/>
      <c r="F120" s="472"/>
      <c r="G120" s="472"/>
      <c r="H120" s="472" t="str">
        <f>IF(ISERROR(VLOOKUP(A119&amp;B119,$AJ:$AO,6,FALSE))=TRUE,"",VLOOKUP(A119&amp;B119,$AJ:$AO,6,FALSE))</f>
        <v>卓 窓 会</v>
      </c>
      <c r="I120" s="472"/>
      <c r="J120" s="472"/>
      <c r="K120" s="476"/>
      <c r="M120" s="155"/>
      <c r="N120" s="155"/>
      <c r="O120" s="19"/>
      <c r="P120" s="19"/>
      <c r="Q120" s="19"/>
      <c r="R120" s="19"/>
      <c r="S120" s="19"/>
      <c r="U120" s="155"/>
      <c r="V120" s="474" t="str">
        <f>IF(ISERROR(VLOOKUP(AE119&amp;AF119,$AJ:$AO,3,FALSE))=TRUE,"",VLOOKUP(AE119&amp;AF119,$AJ:$AO,3,FALSE))</f>
        <v>二川</v>
      </c>
      <c r="W120" s="475"/>
      <c r="X120" s="475"/>
      <c r="Y120" s="472"/>
      <c r="Z120" s="472"/>
      <c r="AA120" s="472" t="str">
        <f>IF(ISERROR(VLOOKUP(AE119&amp;AF119,$AJ:$AO,6,FALSE))=TRUE,"",VLOOKUP(AE119&amp;AF119,$AJ:$AO,6,FALSE))</f>
        <v>高松卓愛クラブ</v>
      </c>
      <c r="AB120" s="472"/>
      <c r="AC120" s="472"/>
      <c r="AD120" s="476"/>
      <c r="AE120" s="307"/>
      <c r="AF120" s="307"/>
    </row>
  </sheetData>
  <mergeCells count="688">
    <mergeCell ref="Y4:Z4"/>
    <mergeCell ref="AA4:AC4"/>
    <mergeCell ref="E5:G5"/>
    <mergeCell ref="AB10:AC11"/>
    <mergeCell ref="S11:T11"/>
    <mergeCell ref="D1:AE1"/>
    <mergeCell ref="C3:G3"/>
    <mergeCell ref="B7:D7"/>
    <mergeCell ref="B8:D8"/>
    <mergeCell ref="U7:V7"/>
    <mergeCell ref="X7:Y7"/>
    <mergeCell ref="Z5:AA5"/>
    <mergeCell ref="B6:D6"/>
    <mergeCell ref="Z10:AA11"/>
    <mergeCell ref="K11:L11"/>
    <mergeCell ref="N11:O11"/>
    <mergeCell ref="P11:Q11"/>
    <mergeCell ref="A10:A11"/>
    <mergeCell ref="B9:D9"/>
    <mergeCell ref="B10:D10"/>
    <mergeCell ref="A8:A9"/>
    <mergeCell ref="E8:F9"/>
    <mergeCell ref="G8:J9"/>
    <mergeCell ref="E10:F11"/>
    <mergeCell ref="B11:D11"/>
    <mergeCell ref="B44:D44"/>
    <mergeCell ref="A42:A43"/>
    <mergeCell ref="E42:F43"/>
    <mergeCell ref="A15:A16"/>
    <mergeCell ref="B15:D15"/>
    <mergeCell ref="E15:F16"/>
    <mergeCell ref="A17:A18"/>
    <mergeCell ref="B17:D17"/>
    <mergeCell ref="E17:F18"/>
    <mergeCell ref="G17:J17"/>
    <mergeCell ref="A19:A20"/>
    <mergeCell ref="B19:D19"/>
    <mergeCell ref="E19:F20"/>
    <mergeCell ref="A24:A25"/>
    <mergeCell ref="B24:D24"/>
    <mergeCell ref="E24:F25"/>
    <mergeCell ref="A51:A52"/>
    <mergeCell ref="E50:G50"/>
    <mergeCell ref="G52:J52"/>
    <mergeCell ref="A44:A45"/>
    <mergeCell ref="E44:F45"/>
    <mergeCell ref="A46:A47"/>
    <mergeCell ref="B46:D46"/>
    <mergeCell ref="AB41:AC41"/>
    <mergeCell ref="AB42:AC43"/>
    <mergeCell ref="B42:D42"/>
    <mergeCell ref="S43:T43"/>
    <mergeCell ref="U43:V43"/>
    <mergeCell ref="X43:Y43"/>
    <mergeCell ref="Z42:AA43"/>
    <mergeCell ref="K42:O43"/>
    <mergeCell ref="Q42:S42"/>
    <mergeCell ref="B43:D43"/>
    <mergeCell ref="P50:Q50"/>
    <mergeCell ref="S50:T50"/>
    <mergeCell ref="V42:X42"/>
    <mergeCell ref="X50:Y50"/>
    <mergeCell ref="P43:Q43"/>
    <mergeCell ref="V44:X44"/>
    <mergeCell ref="U46:Y47"/>
    <mergeCell ref="E46:F47"/>
    <mergeCell ref="Z51:AA52"/>
    <mergeCell ref="B51:D51"/>
    <mergeCell ref="E51:F52"/>
    <mergeCell ref="B52:D52"/>
    <mergeCell ref="G51:J51"/>
    <mergeCell ref="K51:O52"/>
    <mergeCell ref="Q51:S51"/>
    <mergeCell ref="G46:J47"/>
    <mergeCell ref="L46:N46"/>
    <mergeCell ref="Q46:S46"/>
    <mergeCell ref="K47:L47"/>
    <mergeCell ref="N47:O47"/>
    <mergeCell ref="P47:Q47"/>
    <mergeCell ref="S47:T47"/>
    <mergeCell ref="Z46:AA47"/>
    <mergeCell ref="AB51:AC52"/>
    <mergeCell ref="U52:V52"/>
    <mergeCell ref="X52:Y52"/>
    <mergeCell ref="K50:L50"/>
    <mergeCell ref="N50:O50"/>
    <mergeCell ref="Z50:AA50"/>
    <mergeCell ref="AB50:AC50"/>
    <mergeCell ref="P52:Q52"/>
    <mergeCell ref="S52:T52"/>
    <mergeCell ref="V51:X51"/>
    <mergeCell ref="U50:V50"/>
    <mergeCell ref="A53:A54"/>
    <mergeCell ref="L53:N53"/>
    <mergeCell ref="B53:D53"/>
    <mergeCell ref="E53:F54"/>
    <mergeCell ref="B54:D54"/>
    <mergeCell ref="Z53:AA54"/>
    <mergeCell ref="V53:X53"/>
    <mergeCell ref="U54:V54"/>
    <mergeCell ref="X54:Y54"/>
    <mergeCell ref="AB53:AC54"/>
    <mergeCell ref="K54:L54"/>
    <mergeCell ref="N54:O54"/>
    <mergeCell ref="G53:J54"/>
    <mergeCell ref="P53:T54"/>
    <mergeCell ref="K5:L5"/>
    <mergeCell ref="N5:O5"/>
    <mergeCell ref="P5:Q5"/>
    <mergeCell ref="S5:T5"/>
    <mergeCell ref="U5:V5"/>
    <mergeCell ref="X5:Y5"/>
    <mergeCell ref="AB5:AC5"/>
    <mergeCell ref="L8:N8"/>
    <mergeCell ref="P8:T9"/>
    <mergeCell ref="V8:X8"/>
    <mergeCell ref="Z8:AA9"/>
    <mergeCell ref="AB8:AC9"/>
    <mergeCell ref="K9:L9"/>
    <mergeCell ref="N9:O9"/>
    <mergeCell ref="U9:V9"/>
    <mergeCell ref="X9:Y9"/>
    <mergeCell ref="L10:N10"/>
    <mergeCell ref="Q10:S10"/>
    <mergeCell ref="U10:Y11"/>
    <mergeCell ref="A6:A7"/>
    <mergeCell ref="E6:F7"/>
    <mergeCell ref="K6:O7"/>
    <mergeCell ref="Q6:S6"/>
    <mergeCell ref="V6:X6"/>
    <mergeCell ref="Z6:AA7"/>
    <mergeCell ref="AB6:AC7"/>
    <mergeCell ref="P7:Q7"/>
    <mergeCell ref="S7:T7"/>
    <mergeCell ref="Y13:Z13"/>
    <mergeCell ref="AA13:AC13"/>
    <mergeCell ref="E14:G14"/>
    <mergeCell ref="K14:L14"/>
    <mergeCell ref="N14:O14"/>
    <mergeCell ref="P14:Q14"/>
    <mergeCell ref="S14:T14"/>
    <mergeCell ref="U14:V14"/>
    <mergeCell ref="X14:Y14"/>
    <mergeCell ref="Z14:AA14"/>
    <mergeCell ref="AB14:AC14"/>
    <mergeCell ref="K15:O16"/>
    <mergeCell ref="Q15:S15"/>
    <mergeCell ref="V15:X15"/>
    <mergeCell ref="Z15:AA16"/>
    <mergeCell ref="AB15:AC16"/>
    <mergeCell ref="B16:D16"/>
    <mergeCell ref="P16:Q16"/>
    <mergeCell ref="S16:T16"/>
    <mergeCell ref="U16:V16"/>
    <mergeCell ref="X16:Y16"/>
    <mergeCell ref="L19:N19"/>
    <mergeCell ref="Q19:S19"/>
    <mergeCell ref="P17:T18"/>
    <mergeCell ref="U19:Y20"/>
    <mergeCell ref="Z19:AA20"/>
    <mergeCell ref="AB19:AC20"/>
    <mergeCell ref="B20:D20"/>
    <mergeCell ref="K20:L20"/>
    <mergeCell ref="N20:O20"/>
    <mergeCell ref="P20:Q20"/>
    <mergeCell ref="S20:T20"/>
    <mergeCell ref="L17:N17"/>
    <mergeCell ref="V17:X17"/>
    <mergeCell ref="Z17:AA18"/>
    <mergeCell ref="AB17:AC18"/>
    <mergeCell ref="B18:D18"/>
    <mergeCell ref="G18:J18"/>
    <mergeCell ref="K18:L18"/>
    <mergeCell ref="N18:O18"/>
    <mergeCell ref="U18:V18"/>
    <mergeCell ref="X18:Y18"/>
    <mergeCell ref="Y22:Z22"/>
    <mergeCell ref="AA22:AC22"/>
    <mergeCell ref="E23:G23"/>
    <mergeCell ref="K23:L23"/>
    <mergeCell ref="N23:O23"/>
    <mergeCell ref="P23:Q23"/>
    <mergeCell ref="S23:T23"/>
    <mergeCell ref="U23:V23"/>
    <mergeCell ref="X23:Y23"/>
    <mergeCell ref="Z23:AA23"/>
    <mergeCell ref="AB23:AC23"/>
    <mergeCell ref="K24:O25"/>
    <mergeCell ref="Q24:S24"/>
    <mergeCell ref="V24:X24"/>
    <mergeCell ref="Z24:AA25"/>
    <mergeCell ref="AB24:AC25"/>
    <mergeCell ref="B25:D25"/>
    <mergeCell ref="P25:Q25"/>
    <mergeCell ref="S25:T25"/>
    <mergeCell ref="U25:V25"/>
    <mergeCell ref="X25:Y25"/>
    <mergeCell ref="G25:J25"/>
    <mergeCell ref="A26:A27"/>
    <mergeCell ref="B26:D26"/>
    <mergeCell ref="E26:F27"/>
    <mergeCell ref="G26:J27"/>
    <mergeCell ref="L26:N26"/>
    <mergeCell ref="P26:T27"/>
    <mergeCell ref="V26:X26"/>
    <mergeCell ref="Z26:AA27"/>
    <mergeCell ref="AB26:AC27"/>
    <mergeCell ref="B27:D27"/>
    <mergeCell ref="K27:L27"/>
    <mergeCell ref="N27:O27"/>
    <mergeCell ref="U27:V27"/>
    <mergeCell ref="X27:Y27"/>
    <mergeCell ref="A28:A29"/>
    <mergeCell ref="B28:D28"/>
    <mergeCell ref="E28:F29"/>
    <mergeCell ref="G28:J29"/>
    <mergeCell ref="L28:N28"/>
    <mergeCell ref="Q28:S28"/>
    <mergeCell ref="U28:Y29"/>
    <mergeCell ref="Z28:AA29"/>
    <mergeCell ref="AB28:AC29"/>
    <mergeCell ref="B29:D29"/>
    <mergeCell ref="K29:L29"/>
    <mergeCell ref="N29:O29"/>
    <mergeCell ref="P29:Q29"/>
    <mergeCell ref="S29:T29"/>
    <mergeCell ref="Y31:Z31"/>
    <mergeCell ref="AA31:AC31"/>
    <mergeCell ref="E32:G32"/>
    <mergeCell ref="K32:L32"/>
    <mergeCell ref="N32:O32"/>
    <mergeCell ref="P32:Q32"/>
    <mergeCell ref="S32:T32"/>
    <mergeCell ref="U32:V32"/>
    <mergeCell ref="X32:Y32"/>
    <mergeCell ref="Z32:AA32"/>
    <mergeCell ref="AB32:AC32"/>
    <mergeCell ref="AB35:AC36"/>
    <mergeCell ref="B36:D36"/>
    <mergeCell ref="G36:J36"/>
    <mergeCell ref="K36:L36"/>
    <mergeCell ref="N36:O36"/>
    <mergeCell ref="U36:V36"/>
    <mergeCell ref="X36:Y36"/>
    <mergeCell ref="A33:A34"/>
    <mergeCell ref="B33:D33"/>
    <mergeCell ref="E33:F34"/>
    <mergeCell ref="G33:J34"/>
    <mergeCell ref="K33:O34"/>
    <mergeCell ref="Q33:S33"/>
    <mergeCell ref="V33:X33"/>
    <mergeCell ref="Z33:AA34"/>
    <mergeCell ref="AB33:AC34"/>
    <mergeCell ref="B34:D34"/>
    <mergeCell ref="P34:Q34"/>
    <mergeCell ref="S34:T34"/>
    <mergeCell ref="U34:V34"/>
    <mergeCell ref="X34:Y34"/>
    <mergeCell ref="A37:A38"/>
    <mergeCell ref="B37:D37"/>
    <mergeCell ref="E37:F38"/>
    <mergeCell ref="L37:N37"/>
    <mergeCell ref="Q37:S37"/>
    <mergeCell ref="P35:T36"/>
    <mergeCell ref="B38:D38"/>
    <mergeCell ref="U37:Y38"/>
    <mergeCell ref="Z37:AA38"/>
    <mergeCell ref="A35:A36"/>
    <mergeCell ref="B35:D35"/>
    <mergeCell ref="E35:F36"/>
    <mergeCell ref="G35:J35"/>
    <mergeCell ref="L35:N35"/>
    <mergeCell ref="V35:X35"/>
    <mergeCell ref="Z35:AA36"/>
    <mergeCell ref="K38:L38"/>
    <mergeCell ref="N38:O38"/>
    <mergeCell ref="P38:Q38"/>
    <mergeCell ref="S38:T38"/>
    <mergeCell ref="G37:J38"/>
    <mergeCell ref="Y40:Z40"/>
    <mergeCell ref="AA40:AC40"/>
    <mergeCell ref="E41:G41"/>
    <mergeCell ref="K41:L41"/>
    <mergeCell ref="N41:O41"/>
    <mergeCell ref="P41:Q41"/>
    <mergeCell ref="S41:T41"/>
    <mergeCell ref="U41:V41"/>
    <mergeCell ref="X41:Y41"/>
    <mergeCell ref="Z41:AA41"/>
    <mergeCell ref="A55:A56"/>
    <mergeCell ref="B55:D55"/>
    <mergeCell ref="E55:F56"/>
    <mergeCell ref="G55:J55"/>
    <mergeCell ref="L55:N55"/>
    <mergeCell ref="Q55:S55"/>
    <mergeCell ref="U55:Y56"/>
    <mergeCell ref="Z55:AA56"/>
    <mergeCell ref="AB55:AC56"/>
    <mergeCell ref="B56:D56"/>
    <mergeCell ref="G56:J56"/>
    <mergeCell ref="K56:L56"/>
    <mergeCell ref="N56:O56"/>
    <mergeCell ref="P56:Q56"/>
    <mergeCell ref="S56:T56"/>
    <mergeCell ref="G42:J43"/>
    <mergeCell ref="G6:J7"/>
    <mergeCell ref="G10:J11"/>
    <mergeCell ref="G15:J15"/>
    <mergeCell ref="G16:J16"/>
    <mergeCell ref="G19:J20"/>
    <mergeCell ref="G24:J24"/>
    <mergeCell ref="D57:AE57"/>
    <mergeCell ref="AD59:AE59"/>
    <mergeCell ref="AB46:AC47"/>
    <mergeCell ref="B47:D47"/>
    <mergeCell ref="Y49:Z49"/>
    <mergeCell ref="AA49:AC49"/>
    <mergeCell ref="Z44:AA45"/>
    <mergeCell ref="AB44:AC45"/>
    <mergeCell ref="B45:D45"/>
    <mergeCell ref="K45:L45"/>
    <mergeCell ref="N45:O45"/>
    <mergeCell ref="U45:V45"/>
    <mergeCell ref="X45:Y45"/>
    <mergeCell ref="G44:J45"/>
    <mergeCell ref="L44:N44"/>
    <mergeCell ref="P44:T45"/>
    <mergeCell ref="AB37:AC38"/>
    <mergeCell ref="AF59:AH59"/>
    <mergeCell ref="E60:G60"/>
    <mergeCell ref="K60:L60"/>
    <mergeCell ref="N60:O60"/>
    <mergeCell ref="P60:Q60"/>
    <mergeCell ref="S60:T60"/>
    <mergeCell ref="U60:V60"/>
    <mergeCell ref="X60:Y60"/>
    <mergeCell ref="Z60:AA60"/>
    <mergeCell ref="AC60:AD60"/>
    <mergeCell ref="AE60:AF60"/>
    <mergeCell ref="AG60:AH60"/>
    <mergeCell ref="A61:A62"/>
    <mergeCell ref="B61:D61"/>
    <mergeCell ref="E61:F62"/>
    <mergeCell ref="G61:J62"/>
    <mergeCell ref="K61:O62"/>
    <mergeCell ref="Q61:S61"/>
    <mergeCell ref="V61:X61"/>
    <mergeCell ref="AA61:AC61"/>
    <mergeCell ref="AE61:AF62"/>
    <mergeCell ref="AG61:AH62"/>
    <mergeCell ref="B62:D62"/>
    <mergeCell ref="P62:Q62"/>
    <mergeCell ref="S62:T62"/>
    <mergeCell ref="U62:V62"/>
    <mergeCell ref="X62:Y62"/>
    <mergeCell ref="Z62:AA62"/>
    <mergeCell ref="AC62:AD62"/>
    <mergeCell ref="A63:A64"/>
    <mergeCell ref="B63:D63"/>
    <mergeCell ref="E63:F64"/>
    <mergeCell ref="G63:J64"/>
    <mergeCell ref="L63:N63"/>
    <mergeCell ref="P63:T64"/>
    <mergeCell ref="V63:X63"/>
    <mergeCell ref="AA63:AC63"/>
    <mergeCell ref="AE63:AF64"/>
    <mergeCell ref="AG63:AH64"/>
    <mergeCell ref="B64:D64"/>
    <mergeCell ref="K64:L64"/>
    <mergeCell ref="N64:O64"/>
    <mergeCell ref="U64:V64"/>
    <mergeCell ref="X64:Y64"/>
    <mergeCell ref="Z64:AA64"/>
    <mergeCell ref="AC64:AD64"/>
    <mergeCell ref="A65:A66"/>
    <mergeCell ref="B65:D65"/>
    <mergeCell ref="E65:F66"/>
    <mergeCell ref="G65:J66"/>
    <mergeCell ref="L65:N65"/>
    <mergeCell ref="Q65:S65"/>
    <mergeCell ref="AA65:AC65"/>
    <mergeCell ref="AE65:AF66"/>
    <mergeCell ref="AG65:AH66"/>
    <mergeCell ref="B66:D66"/>
    <mergeCell ref="K66:L66"/>
    <mergeCell ref="N66:O66"/>
    <mergeCell ref="P66:Q66"/>
    <mergeCell ref="S66:T66"/>
    <mergeCell ref="Z66:AA66"/>
    <mergeCell ref="AC66:AD66"/>
    <mergeCell ref="A67:A68"/>
    <mergeCell ref="B67:D67"/>
    <mergeCell ref="E67:F68"/>
    <mergeCell ref="G67:J68"/>
    <mergeCell ref="L67:N67"/>
    <mergeCell ref="Q67:S67"/>
    <mergeCell ref="V67:X67"/>
    <mergeCell ref="Z67:AD68"/>
    <mergeCell ref="U65:Y66"/>
    <mergeCell ref="AE67:AF68"/>
    <mergeCell ref="AG67:AH68"/>
    <mergeCell ref="B68:D68"/>
    <mergeCell ref="K68:L68"/>
    <mergeCell ref="N68:O68"/>
    <mergeCell ref="P68:Q68"/>
    <mergeCell ref="S68:T68"/>
    <mergeCell ref="U68:V68"/>
    <mergeCell ref="X68:Y68"/>
    <mergeCell ref="AD70:AE70"/>
    <mergeCell ref="AF70:AH70"/>
    <mergeCell ref="E71:G71"/>
    <mergeCell ref="K71:L71"/>
    <mergeCell ref="N71:O71"/>
    <mergeCell ref="P71:Q71"/>
    <mergeCell ref="S71:T71"/>
    <mergeCell ref="U71:V71"/>
    <mergeCell ref="X71:Y71"/>
    <mergeCell ref="Z71:AA71"/>
    <mergeCell ref="AC71:AD71"/>
    <mergeCell ref="AE71:AF71"/>
    <mergeCell ref="AG71:AH71"/>
    <mergeCell ref="A72:A73"/>
    <mergeCell ref="B72:D72"/>
    <mergeCell ref="E72:F73"/>
    <mergeCell ref="G72:J72"/>
    <mergeCell ref="K72:O73"/>
    <mergeCell ref="Q72:S72"/>
    <mergeCell ref="V72:X72"/>
    <mergeCell ref="AA72:AC72"/>
    <mergeCell ref="AE72:AF73"/>
    <mergeCell ref="AG72:AH73"/>
    <mergeCell ref="B73:D73"/>
    <mergeCell ref="G73:J73"/>
    <mergeCell ref="P73:Q73"/>
    <mergeCell ref="S73:T73"/>
    <mergeCell ref="U73:V73"/>
    <mergeCell ref="X73:Y73"/>
    <mergeCell ref="Z73:AA73"/>
    <mergeCell ref="AC73:AD73"/>
    <mergeCell ref="A74:A75"/>
    <mergeCell ref="B74:D74"/>
    <mergeCell ref="E74:F75"/>
    <mergeCell ref="G74:J75"/>
    <mergeCell ref="L74:N74"/>
    <mergeCell ref="P74:T75"/>
    <mergeCell ref="V74:X74"/>
    <mergeCell ref="AA74:AC74"/>
    <mergeCell ref="AE74:AF75"/>
    <mergeCell ref="AG74:AH75"/>
    <mergeCell ref="B75:D75"/>
    <mergeCell ref="K75:L75"/>
    <mergeCell ref="N75:O75"/>
    <mergeCell ref="U75:V75"/>
    <mergeCell ref="X75:Y75"/>
    <mergeCell ref="Z75:AA75"/>
    <mergeCell ref="AC75:AD75"/>
    <mergeCell ref="A76:A77"/>
    <mergeCell ref="B76:D76"/>
    <mergeCell ref="E76:F77"/>
    <mergeCell ref="G76:J77"/>
    <mergeCell ref="L76:N76"/>
    <mergeCell ref="Q76:S76"/>
    <mergeCell ref="AA76:AC76"/>
    <mergeCell ref="AE76:AF77"/>
    <mergeCell ref="AG76:AH77"/>
    <mergeCell ref="B77:D77"/>
    <mergeCell ref="K77:L77"/>
    <mergeCell ref="N77:O77"/>
    <mergeCell ref="P77:Q77"/>
    <mergeCell ref="S77:T77"/>
    <mergeCell ref="Z77:AA77"/>
    <mergeCell ref="AC77:AD77"/>
    <mergeCell ref="A78:A79"/>
    <mergeCell ref="B78:D78"/>
    <mergeCell ref="E78:F79"/>
    <mergeCell ref="G78:J78"/>
    <mergeCell ref="L78:N78"/>
    <mergeCell ref="Q78:S78"/>
    <mergeCell ref="V78:X78"/>
    <mergeCell ref="Z78:AD79"/>
    <mergeCell ref="U76:Y77"/>
    <mergeCell ref="AE78:AF79"/>
    <mergeCell ref="AG78:AH79"/>
    <mergeCell ref="B79:D79"/>
    <mergeCell ref="G79:J79"/>
    <mergeCell ref="K79:L79"/>
    <mergeCell ref="N79:O79"/>
    <mergeCell ref="P79:Q79"/>
    <mergeCell ref="S79:T79"/>
    <mergeCell ref="U79:V79"/>
    <mergeCell ref="X79:Y79"/>
    <mergeCell ref="A91:A92"/>
    <mergeCell ref="B91:B92"/>
    <mergeCell ref="C91:E91"/>
    <mergeCell ref="F91:G92"/>
    <mergeCell ref="A82:F82"/>
    <mergeCell ref="A83:F83"/>
    <mergeCell ref="K83:L83"/>
    <mergeCell ref="R83:S83"/>
    <mergeCell ref="Y83:Z83"/>
    <mergeCell ref="A84:F84"/>
    <mergeCell ref="K84:L84"/>
    <mergeCell ref="R84:S84"/>
    <mergeCell ref="Y84:Z84"/>
    <mergeCell ref="AF84:AG84"/>
    <mergeCell ref="K85:L85"/>
    <mergeCell ref="R85:S85"/>
    <mergeCell ref="B87:H87"/>
    <mergeCell ref="A89:A90"/>
    <mergeCell ref="B89:B90"/>
    <mergeCell ref="C89:E89"/>
    <mergeCell ref="F89:G90"/>
    <mergeCell ref="H89:K89"/>
    <mergeCell ref="V89:X89"/>
    <mergeCell ref="Y89:Z90"/>
    <mergeCell ref="AA89:AD89"/>
    <mergeCell ref="AE89:AE90"/>
    <mergeCell ref="AF89:AF90"/>
    <mergeCell ref="C90:E90"/>
    <mergeCell ref="H90:K90"/>
    <mergeCell ref="V90:X90"/>
    <mergeCell ref="AA90:AD90"/>
    <mergeCell ref="A93:A94"/>
    <mergeCell ref="B93:B94"/>
    <mergeCell ref="C93:E93"/>
    <mergeCell ref="F93:G94"/>
    <mergeCell ref="H93:K93"/>
    <mergeCell ref="AE91:AE92"/>
    <mergeCell ref="AF91:AF92"/>
    <mergeCell ref="C92:E92"/>
    <mergeCell ref="H92:K92"/>
    <mergeCell ref="V92:X92"/>
    <mergeCell ref="AA92:AD92"/>
    <mergeCell ref="AE93:AE94"/>
    <mergeCell ref="AF93:AF94"/>
    <mergeCell ref="Y91:Z92"/>
    <mergeCell ref="V93:X93"/>
    <mergeCell ref="Y93:Z94"/>
    <mergeCell ref="AA93:AD93"/>
    <mergeCell ref="C94:E94"/>
    <mergeCell ref="H94:K94"/>
    <mergeCell ref="V94:X94"/>
    <mergeCell ref="AA94:AD94"/>
    <mergeCell ref="H91:K91"/>
    <mergeCell ref="V91:X91"/>
    <mergeCell ref="AA91:AD91"/>
    <mergeCell ref="A102:A103"/>
    <mergeCell ref="A95:A96"/>
    <mergeCell ref="B95:B96"/>
    <mergeCell ref="C95:E95"/>
    <mergeCell ref="F95:G96"/>
    <mergeCell ref="H95:K95"/>
    <mergeCell ref="V95:X95"/>
    <mergeCell ref="Y95:Z96"/>
    <mergeCell ref="AA95:AD95"/>
    <mergeCell ref="B102:B103"/>
    <mergeCell ref="C102:E102"/>
    <mergeCell ref="F102:G103"/>
    <mergeCell ref="H102:K102"/>
    <mergeCell ref="V102:X102"/>
    <mergeCell ref="Y102:Z103"/>
    <mergeCell ref="AA102:AD102"/>
    <mergeCell ref="AF95:AF96"/>
    <mergeCell ref="C96:E96"/>
    <mergeCell ref="H96:K96"/>
    <mergeCell ref="V96:X96"/>
    <mergeCell ref="AA96:AD96"/>
    <mergeCell ref="B98:H98"/>
    <mergeCell ref="A100:A101"/>
    <mergeCell ref="B100:B101"/>
    <mergeCell ref="C100:E100"/>
    <mergeCell ref="F100:G101"/>
    <mergeCell ref="H100:K100"/>
    <mergeCell ref="V100:X100"/>
    <mergeCell ref="Y100:Z101"/>
    <mergeCell ref="AA100:AD100"/>
    <mergeCell ref="AE100:AE101"/>
    <mergeCell ref="AF100:AF101"/>
    <mergeCell ref="C101:E101"/>
    <mergeCell ref="H101:K101"/>
    <mergeCell ref="V101:X101"/>
    <mergeCell ref="AA101:AD101"/>
    <mergeCell ref="AE95:AE96"/>
    <mergeCell ref="AE102:AE103"/>
    <mergeCell ref="AF102:AF103"/>
    <mergeCell ref="C103:E103"/>
    <mergeCell ref="H103:K103"/>
    <mergeCell ref="V103:X103"/>
    <mergeCell ref="AA103:AD103"/>
    <mergeCell ref="A113:A114"/>
    <mergeCell ref="A104:A105"/>
    <mergeCell ref="B104:B105"/>
    <mergeCell ref="C104:E104"/>
    <mergeCell ref="F104:G105"/>
    <mergeCell ref="H104:K104"/>
    <mergeCell ref="AA104:AD104"/>
    <mergeCell ref="AE104:AE105"/>
    <mergeCell ref="AF104:AF105"/>
    <mergeCell ref="C105:E105"/>
    <mergeCell ref="H105:K105"/>
    <mergeCell ref="V105:X105"/>
    <mergeCell ref="AA105:AD105"/>
    <mergeCell ref="Y106:Z107"/>
    <mergeCell ref="A106:A107"/>
    <mergeCell ref="B106:B107"/>
    <mergeCell ref="C106:E106"/>
    <mergeCell ref="F106:G107"/>
    <mergeCell ref="V104:X104"/>
    <mergeCell ref="Y104:Z105"/>
    <mergeCell ref="A111:A112"/>
    <mergeCell ref="B111:B112"/>
    <mergeCell ref="C111:E111"/>
    <mergeCell ref="F111:G112"/>
    <mergeCell ref="H111:K111"/>
    <mergeCell ref="V111:X111"/>
    <mergeCell ref="Y111:Z112"/>
    <mergeCell ref="C112:E112"/>
    <mergeCell ref="H112:K112"/>
    <mergeCell ref="V112:X112"/>
    <mergeCell ref="AF113:AF114"/>
    <mergeCell ref="C114:E114"/>
    <mergeCell ref="H114:K114"/>
    <mergeCell ref="V114:X114"/>
    <mergeCell ref="AA114:AD114"/>
    <mergeCell ref="V115:X115"/>
    <mergeCell ref="Y115:Z116"/>
    <mergeCell ref="AF106:AF107"/>
    <mergeCell ref="C107:E107"/>
    <mergeCell ref="H107:K107"/>
    <mergeCell ref="V107:X107"/>
    <mergeCell ref="AA107:AD107"/>
    <mergeCell ref="B109:H109"/>
    <mergeCell ref="AF111:AF112"/>
    <mergeCell ref="H106:K106"/>
    <mergeCell ref="V106:X106"/>
    <mergeCell ref="AA106:AD106"/>
    <mergeCell ref="AE106:AE107"/>
    <mergeCell ref="AA111:AD111"/>
    <mergeCell ref="AE111:AE112"/>
    <mergeCell ref="AA112:AD112"/>
    <mergeCell ref="H117:K117"/>
    <mergeCell ref="V117:X117"/>
    <mergeCell ref="AA117:AD117"/>
    <mergeCell ref="AE117:AE118"/>
    <mergeCell ref="B113:B114"/>
    <mergeCell ref="C113:E113"/>
    <mergeCell ref="F113:G114"/>
    <mergeCell ref="H113:K113"/>
    <mergeCell ref="V113:X113"/>
    <mergeCell ref="Y113:Z114"/>
    <mergeCell ref="AA113:AD113"/>
    <mergeCell ref="AE113:AE114"/>
    <mergeCell ref="A115:A116"/>
    <mergeCell ref="B115:B116"/>
    <mergeCell ref="C115:E115"/>
    <mergeCell ref="F115:G116"/>
    <mergeCell ref="H115:K115"/>
    <mergeCell ref="AA115:AD115"/>
    <mergeCell ref="AE115:AE116"/>
    <mergeCell ref="AF115:AF116"/>
    <mergeCell ref="C116:E116"/>
    <mergeCell ref="H116:K116"/>
    <mergeCell ref="V116:X116"/>
    <mergeCell ref="AA116:AD116"/>
    <mergeCell ref="AF117:AF118"/>
    <mergeCell ref="C118:E118"/>
    <mergeCell ref="H118:K118"/>
    <mergeCell ref="V118:X118"/>
    <mergeCell ref="AA118:AD118"/>
    <mergeCell ref="Y119:Z120"/>
    <mergeCell ref="A119:A120"/>
    <mergeCell ref="B119:B120"/>
    <mergeCell ref="C119:E119"/>
    <mergeCell ref="F119:G120"/>
    <mergeCell ref="H119:K119"/>
    <mergeCell ref="V119:X119"/>
    <mergeCell ref="AA119:AD119"/>
    <mergeCell ref="AE119:AE120"/>
    <mergeCell ref="AF119:AF120"/>
    <mergeCell ref="C120:E120"/>
    <mergeCell ref="H120:K120"/>
    <mergeCell ref="V120:X120"/>
    <mergeCell ref="AA120:AD120"/>
    <mergeCell ref="Y117:Z118"/>
    <mergeCell ref="A117:A118"/>
    <mergeCell ref="B117:B118"/>
    <mergeCell ref="C117:E117"/>
    <mergeCell ref="F117:G118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88" orientation="portrait" blackAndWhite="1" verticalDpi="300" r:id="rId1"/>
  <headerFooter alignWithMargins="0">
    <oddFooter>&amp;C&amp;10-52-</oddFooter>
    <firstFooter>&amp;C-52-</firstFooter>
  </headerFooter>
  <rowBreaks count="1" manualBreakCount="1">
    <brk id="5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O156"/>
  <sheetViews>
    <sheetView view="pageBreakPreview" topLeftCell="A37" zoomScaleNormal="100" zoomScaleSheetLayoutView="100" workbookViewId="0">
      <selection activeCell="Y40" sqref="Y40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522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1" s="21" customFormat="1" ht="15" customHeight="1">
      <c r="B3" s="2" t="s">
        <v>43</v>
      </c>
      <c r="C3" s="321" t="s">
        <v>1</v>
      </c>
      <c r="D3" s="321"/>
      <c r="E3" s="321"/>
      <c r="F3" s="321"/>
      <c r="G3" s="321"/>
      <c r="H3" s="321"/>
      <c r="I3" s="2" t="s">
        <v>10</v>
      </c>
    </row>
    <row r="4" spans="1:41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AC4" s="338">
        <v>18</v>
      </c>
      <c r="AD4" s="338"/>
      <c r="AE4" s="337" t="s">
        <v>35</v>
      </c>
      <c r="AF4" s="338"/>
    </row>
    <row r="5" spans="1:41" s="21" customFormat="1" ht="15" customHeight="1">
      <c r="A5" s="31"/>
      <c r="B5" s="483" t="s">
        <v>3</v>
      </c>
      <c r="C5" s="392"/>
      <c r="D5" s="483" t="s">
        <v>30</v>
      </c>
      <c r="E5" s="392"/>
      <c r="F5" s="392"/>
      <c r="G5" s="392"/>
      <c r="H5" s="26"/>
      <c r="I5" s="44"/>
      <c r="J5" s="545" t="str">
        <f>B6</f>
        <v>松本</v>
      </c>
      <c r="K5" s="545"/>
      <c r="L5" s="545"/>
      <c r="M5" s="45"/>
      <c r="N5" s="46"/>
      <c r="O5" s="545" t="str">
        <f>B8</f>
        <v>星加</v>
      </c>
      <c r="P5" s="545"/>
      <c r="Q5" s="545"/>
      <c r="R5" s="45"/>
      <c r="S5" s="46"/>
      <c r="T5" s="545" t="str">
        <f>B10</f>
        <v>大栗</v>
      </c>
      <c r="U5" s="545"/>
      <c r="V5" s="545"/>
      <c r="W5" s="45"/>
      <c r="X5" s="46"/>
      <c r="Y5" s="545" t="str">
        <f>B12</f>
        <v>川崎</v>
      </c>
      <c r="Z5" s="545"/>
      <c r="AA5" s="545"/>
      <c r="AB5" s="47"/>
      <c r="AC5" s="395" t="s">
        <v>17</v>
      </c>
      <c r="AD5" s="393"/>
      <c r="AE5" s="397" t="s">
        <v>13</v>
      </c>
      <c r="AF5" s="398"/>
    </row>
    <row r="6" spans="1:41" s="21" customFormat="1" ht="15" customHeight="1">
      <c r="A6" s="400">
        <v>1</v>
      </c>
      <c r="B6" s="470" t="s">
        <v>131</v>
      </c>
      <c r="C6" s="470"/>
      <c r="D6" s="470"/>
      <c r="E6" s="38" t="s">
        <v>78</v>
      </c>
      <c r="F6" s="471" t="s">
        <v>82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○</v>
      </c>
      <c r="P6" s="388"/>
      <c r="Q6" s="388"/>
      <c r="R6" s="59"/>
      <c r="S6" s="58"/>
      <c r="T6" s="388" t="str">
        <f>IF(S7="","",IF(S7&gt;V7,"○","×"))</f>
        <v>×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5</v>
      </c>
      <c r="AD6" s="546"/>
      <c r="AE6" s="546">
        <f>IF(AC6="","",RANK(AC6,AC6:AD13,))</f>
        <v>2</v>
      </c>
      <c r="AF6" s="547"/>
      <c r="AJ6" s="21" t="str">
        <f>B5&amp;AE6</f>
        <v>Ａ2</v>
      </c>
      <c r="AK6" s="21" t="str">
        <f>B6</f>
        <v>松本</v>
      </c>
      <c r="AL6" s="21" t="str">
        <f>F6</f>
        <v>愛媛</v>
      </c>
      <c r="AM6" s="19" t="str">
        <f>C7</f>
        <v>つばき愛卓会</v>
      </c>
      <c r="AN6" s="19"/>
      <c r="AO6" s="19"/>
    </row>
    <row r="7" spans="1:41" s="21" customFormat="1" ht="15" customHeight="1">
      <c r="A7" s="353"/>
      <c r="B7" s="71" t="s">
        <v>57</v>
      </c>
      <c r="C7" s="480" t="s">
        <v>124</v>
      </c>
      <c r="D7" s="480"/>
      <c r="E7" s="480"/>
      <c r="F7" s="480"/>
      <c r="G7" s="480"/>
      <c r="H7" s="73" t="s">
        <v>77</v>
      </c>
      <c r="I7" s="430"/>
      <c r="J7" s="357"/>
      <c r="K7" s="357"/>
      <c r="L7" s="357"/>
      <c r="M7" s="357"/>
      <c r="N7" s="365">
        <v>2</v>
      </c>
      <c r="O7" s="364"/>
      <c r="P7" s="2" t="s">
        <v>58</v>
      </c>
      <c r="Q7" s="364">
        <v>1</v>
      </c>
      <c r="R7" s="366"/>
      <c r="S7" s="364">
        <v>1</v>
      </c>
      <c r="T7" s="364"/>
      <c r="U7" s="2" t="s">
        <v>58</v>
      </c>
      <c r="V7" s="364">
        <v>2</v>
      </c>
      <c r="W7" s="366"/>
      <c r="X7" s="365">
        <v>2</v>
      </c>
      <c r="Y7" s="364"/>
      <c r="Z7" s="2" t="s">
        <v>58</v>
      </c>
      <c r="AA7" s="364">
        <v>0</v>
      </c>
      <c r="AB7" s="367"/>
      <c r="AC7" s="551"/>
      <c r="AD7" s="548"/>
      <c r="AE7" s="548"/>
      <c r="AF7" s="549"/>
      <c r="AM7" s="19"/>
      <c r="AN7" s="19"/>
      <c r="AO7" s="19"/>
    </row>
    <row r="8" spans="1:41" s="21" customFormat="1" ht="15" customHeight="1">
      <c r="A8" s="341">
        <v>2</v>
      </c>
      <c r="B8" s="482" t="s">
        <v>162</v>
      </c>
      <c r="C8" s="482"/>
      <c r="D8" s="482"/>
      <c r="E8" s="40" t="s">
        <v>14</v>
      </c>
      <c r="F8" s="492" t="s">
        <v>84</v>
      </c>
      <c r="G8" s="492"/>
      <c r="H8" s="41" t="s">
        <v>15</v>
      </c>
      <c r="I8" s="66"/>
      <c r="J8" s="346" t="str">
        <f>IF(I9="","",IF(I9&gt;L9,"○","×"))</f>
        <v>×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×</v>
      </c>
      <c r="U8" s="346"/>
      <c r="V8" s="346"/>
      <c r="W8" s="63"/>
      <c r="X8" s="64"/>
      <c r="Y8" s="346" t="str">
        <f>IF(X9="","",IF(X9&gt;AA9,"○","×"))</f>
        <v>○</v>
      </c>
      <c r="Z8" s="346"/>
      <c r="AA8" s="346"/>
      <c r="AB8" s="65"/>
      <c r="AC8" s="341">
        <f>IF(AND(J8="",T8="",Y8=""),"",COUNTIF(I8:AB9,"○")*2+COUNTIF(I8:AB9,"×"))</f>
        <v>4</v>
      </c>
      <c r="AD8" s="407"/>
      <c r="AE8" s="537">
        <f>IF(AC8="","",RANK(AC8,AC6:AD13,))</f>
        <v>3</v>
      </c>
      <c r="AF8" s="538"/>
      <c r="AJ8" s="21" t="str">
        <f>B5&amp;AE8</f>
        <v>Ａ3</v>
      </c>
      <c r="AK8" s="21" t="str">
        <f>B8</f>
        <v>星加</v>
      </c>
      <c r="AL8" s="21" t="str">
        <f>F8</f>
        <v>香川</v>
      </c>
      <c r="AM8" s="19" t="str">
        <f>C9</f>
        <v>卓窓会</v>
      </c>
      <c r="AN8" s="19"/>
      <c r="AO8" s="19"/>
    </row>
    <row r="9" spans="1:41" s="21" customFormat="1" ht="15" customHeight="1">
      <c r="A9" s="408"/>
      <c r="B9" s="71" t="s">
        <v>57</v>
      </c>
      <c r="C9" s="525" t="s">
        <v>83</v>
      </c>
      <c r="D9" s="525"/>
      <c r="E9" s="525"/>
      <c r="F9" s="525"/>
      <c r="G9" s="525"/>
      <c r="H9" s="73" t="s">
        <v>15</v>
      </c>
      <c r="I9" s="373">
        <f>IF(Q7="","",Q7)</f>
        <v>1</v>
      </c>
      <c r="J9" s="374"/>
      <c r="K9" s="5" t="s">
        <v>58</v>
      </c>
      <c r="L9" s="374">
        <f>IF(N7="","",N7)</f>
        <v>2</v>
      </c>
      <c r="M9" s="374"/>
      <c r="N9" s="379"/>
      <c r="O9" s="380"/>
      <c r="P9" s="380"/>
      <c r="Q9" s="380"/>
      <c r="R9" s="381"/>
      <c r="S9" s="374">
        <v>0</v>
      </c>
      <c r="T9" s="374"/>
      <c r="U9" s="5" t="s">
        <v>58</v>
      </c>
      <c r="V9" s="374">
        <v>2</v>
      </c>
      <c r="W9" s="374"/>
      <c r="X9" s="377">
        <v>2</v>
      </c>
      <c r="Y9" s="374"/>
      <c r="Z9" s="5" t="s">
        <v>58</v>
      </c>
      <c r="AA9" s="374">
        <v>0</v>
      </c>
      <c r="AB9" s="382"/>
      <c r="AC9" s="353"/>
      <c r="AD9" s="416"/>
      <c r="AE9" s="535"/>
      <c r="AF9" s="536"/>
      <c r="AM9" s="19"/>
      <c r="AN9" s="19"/>
      <c r="AO9" s="19"/>
    </row>
    <row r="10" spans="1:41" s="21" customFormat="1" ht="15" customHeight="1">
      <c r="A10" s="341">
        <v>3</v>
      </c>
      <c r="B10" s="482" t="s">
        <v>452</v>
      </c>
      <c r="C10" s="482"/>
      <c r="D10" s="482"/>
      <c r="E10" s="40" t="s">
        <v>14</v>
      </c>
      <c r="F10" s="492" t="s">
        <v>81</v>
      </c>
      <c r="G10" s="492"/>
      <c r="H10" s="41" t="s">
        <v>15</v>
      </c>
      <c r="I10" s="69"/>
      <c r="J10" s="356" t="str">
        <f>IF(I11="","",IF(I11&gt;L11,"○","×"))</f>
        <v>○</v>
      </c>
      <c r="K10" s="356"/>
      <c r="L10" s="356"/>
      <c r="M10" s="61"/>
      <c r="N10" s="60"/>
      <c r="O10" s="356" t="str">
        <f>IF(N11="","",IF(N11&gt;Q11,"○","×"))</f>
        <v>○</v>
      </c>
      <c r="P10" s="356"/>
      <c r="Q10" s="35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○</v>
      </c>
      <c r="Z10" s="356"/>
      <c r="AA10" s="356"/>
      <c r="AB10" s="62"/>
      <c r="AC10" s="551">
        <f>IF(AND(O10="",J10="",Y10=""),"",COUNTIF(I10:AB11,"○")*2+COUNTIF(I10:AB11,"×"))</f>
        <v>6</v>
      </c>
      <c r="AD10" s="548"/>
      <c r="AE10" s="548">
        <f>IF(AC10="","",RANK(AC10,AC6:AD13,))</f>
        <v>1</v>
      </c>
      <c r="AF10" s="549"/>
      <c r="AJ10" s="21" t="str">
        <f>B5&amp;AE10</f>
        <v>Ａ1</v>
      </c>
      <c r="AK10" s="21" t="str">
        <f>B10</f>
        <v>大栗</v>
      </c>
      <c r="AL10" s="21" t="str">
        <f>F10</f>
        <v>徳島</v>
      </c>
      <c r="AM10" s="19" t="str">
        <f>C11</f>
        <v>徳島銀行</v>
      </c>
      <c r="AN10" s="19"/>
      <c r="AO10" s="19"/>
    </row>
    <row r="11" spans="1:41" s="21" customFormat="1" ht="15" customHeight="1">
      <c r="A11" s="353"/>
      <c r="B11" s="71" t="s">
        <v>14</v>
      </c>
      <c r="C11" s="525" t="s">
        <v>453</v>
      </c>
      <c r="D11" s="525"/>
      <c r="E11" s="525"/>
      <c r="F11" s="525"/>
      <c r="G11" s="525"/>
      <c r="H11" s="73" t="s">
        <v>15</v>
      </c>
      <c r="I11" s="363">
        <f>IF(V7="","",V7)</f>
        <v>2</v>
      </c>
      <c r="J11" s="364"/>
      <c r="K11" s="2" t="s">
        <v>58</v>
      </c>
      <c r="L11" s="364">
        <f>IF(S7="","",S7)</f>
        <v>1</v>
      </c>
      <c r="M11" s="364"/>
      <c r="N11" s="365">
        <f>IF(V9="","",V9)</f>
        <v>2</v>
      </c>
      <c r="O11" s="364"/>
      <c r="P11" s="2" t="s">
        <v>58</v>
      </c>
      <c r="Q11" s="364">
        <f>IF(S9="","",S9)</f>
        <v>0</v>
      </c>
      <c r="R11" s="366"/>
      <c r="S11" s="357"/>
      <c r="T11" s="357"/>
      <c r="U11" s="357"/>
      <c r="V11" s="357"/>
      <c r="W11" s="357"/>
      <c r="X11" s="365">
        <v>2</v>
      </c>
      <c r="Y11" s="364"/>
      <c r="Z11" s="2" t="s">
        <v>58</v>
      </c>
      <c r="AA11" s="364">
        <v>0</v>
      </c>
      <c r="AB11" s="367"/>
      <c r="AC11" s="551"/>
      <c r="AD11" s="548"/>
      <c r="AE11" s="548"/>
      <c r="AF11" s="549"/>
      <c r="AM11" s="19"/>
    </row>
    <row r="12" spans="1:41" s="21" customFormat="1" ht="15" customHeight="1">
      <c r="A12" s="399">
        <v>4</v>
      </c>
      <c r="B12" s="482" t="s">
        <v>454</v>
      </c>
      <c r="C12" s="482"/>
      <c r="D12" s="482"/>
      <c r="E12" s="40" t="s">
        <v>14</v>
      </c>
      <c r="F12" s="492" t="s">
        <v>84</v>
      </c>
      <c r="G12" s="492"/>
      <c r="H12" s="41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64"/>
      <c r="O12" s="346" t="str">
        <f>IF(N13="","",IF(N13&gt;Q13,"○","×"))</f>
        <v>×</v>
      </c>
      <c r="P12" s="346"/>
      <c r="Q12" s="346"/>
      <c r="R12" s="67"/>
      <c r="S12" s="63"/>
      <c r="T12" s="346" t="str">
        <f>IF(S13="","",IF(S13&gt;V13,"○","×"))</f>
        <v>×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3</v>
      </c>
      <c r="AD12" s="548"/>
      <c r="AE12" s="548">
        <f>IF(AC12="","",RANK(AC12,AC6:AD13,))</f>
        <v>4</v>
      </c>
      <c r="AF12" s="549"/>
      <c r="AJ12" s="21" t="str">
        <f>B5&amp;AE12</f>
        <v>Ａ4</v>
      </c>
      <c r="AK12" s="21" t="str">
        <f>B12</f>
        <v>川崎</v>
      </c>
      <c r="AL12" s="21" t="str">
        <f>F12</f>
        <v>香川</v>
      </c>
      <c r="AM12" s="19" t="str">
        <f>C13</f>
        <v>ＥＳ高松</v>
      </c>
    </row>
    <row r="13" spans="1:41" s="21" customFormat="1" ht="15" customHeight="1">
      <c r="A13" s="442"/>
      <c r="B13" s="72" t="s">
        <v>14</v>
      </c>
      <c r="C13" s="475" t="s">
        <v>208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58</v>
      </c>
      <c r="L13" s="336">
        <f>IF(X7="","",X7)</f>
        <v>2</v>
      </c>
      <c r="M13" s="336"/>
      <c r="N13" s="339">
        <f>IF(AA9="","",AA9)</f>
        <v>0</v>
      </c>
      <c r="O13" s="336"/>
      <c r="P13" s="6" t="s">
        <v>58</v>
      </c>
      <c r="Q13" s="336">
        <f>IF(X9="","",X9)</f>
        <v>2</v>
      </c>
      <c r="R13" s="340"/>
      <c r="S13" s="336">
        <f>IF(AA11="","",AA11)</f>
        <v>0</v>
      </c>
      <c r="T13" s="336"/>
      <c r="U13" s="6" t="s">
        <v>58</v>
      </c>
      <c r="V13" s="336">
        <f>IF(X11="","",X11)</f>
        <v>2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  <c r="AM13" s="19"/>
    </row>
    <row r="14" spans="1:41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6"/>
      <c r="M14" s="16"/>
      <c r="N14" s="17"/>
      <c r="O14" s="16"/>
      <c r="P14" s="16"/>
      <c r="Q14" s="16"/>
      <c r="R14" s="16"/>
      <c r="S14" s="17"/>
      <c r="T14" s="16"/>
      <c r="U14" s="16"/>
      <c r="V14" s="17"/>
      <c r="W14" s="17"/>
      <c r="X14" s="17"/>
      <c r="Y14" s="17"/>
      <c r="Z14" s="17"/>
      <c r="AA14" s="16"/>
      <c r="AB14" s="16"/>
      <c r="AC14" s="16"/>
      <c r="AD14" s="16"/>
    </row>
    <row r="15" spans="1:41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AC15" s="338">
        <v>19</v>
      </c>
      <c r="AD15" s="338"/>
      <c r="AE15" s="337" t="s">
        <v>35</v>
      </c>
      <c r="AF15" s="338"/>
    </row>
    <row r="16" spans="1:41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山崎</v>
      </c>
      <c r="K16" s="545"/>
      <c r="L16" s="545"/>
      <c r="M16" s="45"/>
      <c r="N16" s="46"/>
      <c r="O16" s="545" t="str">
        <f>B19</f>
        <v>堀</v>
      </c>
      <c r="P16" s="545"/>
      <c r="Q16" s="545"/>
      <c r="R16" s="45"/>
      <c r="S16" s="46"/>
      <c r="T16" s="545" t="str">
        <f>B21</f>
        <v>伊藤</v>
      </c>
      <c r="U16" s="545"/>
      <c r="V16" s="545"/>
      <c r="W16" s="45"/>
      <c r="X16" s="46"/>
      <c r="Y16" s="545" t="str">
        <f>B23</f>
        <v>櫛田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</row>
    <row r="17" spans="1:39" s="21" customFormat="1" ht="15" customHeight="1">
      <c r="A17" s="400">
        <v>1</v>
      </c>
      <c r="B17" s="470" t="s">
        <v>136</v>
      </c>
      <c r="C17" s="470"/>
      <c r="D17" s="470"/>
      <c r="E17" s="38" t="s">
        <v>78</v>
      </c>
      <c r="F17" s="471" t="s">
        <v>81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○</v>
      </c>
      <c r="P17" s="388"/>
      <c r="Q17" s="388"/>
      <c r="R17" s="59"/>
      <c r="S17" s="58"/>
      <c r="T17" s="388" t="str">
        <f>IF(S18="","",IF(S18&gt;V18,"○","×"))</f>
        <v>○</v>
      </c>
      <c r="U17" s="388"/>
      <c r="V17" s="388"/>
      <c r="W17" s="59"/>
      <c r="X17" s="248"/>
      <c r="Y17" s="388" t="s">
        <v>929</v>
      </c>
      <c r="Z17" s="388"/>
      <c r="AA17" s="388"/>
      <c r="AB17" s="59"/>
      <c r="AC17" s="550">
        <f>IF(AND(O17="",T17="",Y17=""),"",COUNTIF(I17:AB18,"○")*2+COUNTIF(I17:AB18,"×"))</f>
        <v>6</v>
      </c>
      <c r="AD17" s="546"/>
      <c r="AE17" s="546">
        <f>IF(AC17="","",RANK(AC17,AC17:AD24,))</f>
        <v>1</v>
      </c>
      <c r="AF17" s="547"/>
      <c r="AJ17" s="21" t="str">
        <f>B16&amp;AE17</f>
        <v>Ｂ1</v>
      </c>
      <c r="AK17" s="21" t="str">
        <f>B17</f>
        <v>山崎</v>
      </c>
      <c r="AL17" s="21" t="str">
        <f>F17</f>
        <v>徳島</v>
      </c>
      <c r="AM17" s="19" t="str">
        <f>C18</f>
        <v>パワーズ</v>
      </c>
    </row>
    <row r="18" spans="1:39" s="21" customFormat="1" ht="15" customHeight="1">
      <c r="A18" s="353"/>
      <c r="B18" s="71" t="s">
        <v>14</v>
      </c>
      <c r="C18" s="525" t="s">
        <v>122</v>
      </c>
      <c r="D18" s="525"/>
      <c r="E18" s="525"/>
      <c r="F18" s="525"/>
      <c r="G18" s="525"/>
      <c r="H18" s="73" t="s">
        <v>77</v>
      </c>
      <c r="I18" s="430"/>
      <c r="J18" s="357"/>
      <c r="K18" s="357"/>
      <c r="L18" s="357"/>
      <c r="M18" s="357"/>
      <c r="N18" s="365">
        <v>2</v>
      </c>
      <c r="O18" s="364"/>
      <c r="P18" s="2" t="s">
        <v>8</v>
      </c>
      <c r="Q18" s="364">
        <v>0</v>
      </c>
      <c r="R18" s="366"/>
      <c r="S18" s="364">
        <v>2</v>
      </c>
      <c r="T18" s="364"/>
      <c r="U18" s="2" t="s">
        <v>8</v>
      </c>
      <c r="V18" s="364">
        <v>0</v>
      </c>
      <c r="W18" s="366"/>
      <c r="X18" s="364" t="s">
        <v>926</v>
      </c>
      <c r="Y18" s="364"/>
      <c r="Z18" s="203" t="s">
        <v>8</v>
      </c>
      <c r="AA18" s="364" t="s">
        <v>927</v>
      </c>
      <c r="AB18" s="366"/>
      <c r="AC18" s="551"/>
      <c r="AD18" s="548"/>
      <c r="AE18" s="548"/>
      <c r="AF18" s="549"/>
      <c r="AM18" s="19"/>
    </row>
    <row r="19" spans="1:39" s="21" customFormat="1" ht="15" customHeight="1">
      <c r="A19" s="341">
        <v>2</v>
      </c>
      <c r="B19" s="482" t="s">
        <v>320</v>
      </c>
      <c r="C19" s="482"/>
      <c r="D19" s="482"/>
      <c r="E19" s="40" t="s">
        <v>14</v>
      </c>
      <c r="F19" s="492" t="s">
        <v>82</v>
      </c>
      <c r="G19" s="492"/>
      <c r="H19" s="41" t="s">
        <v>15</v>
      </c>
      <c r="I19" s="66"/>
      <c r="J19" s="346" t="str">
        <f>IF(I20="","",IF(I20&gt;L20,"○","×"))</f>
        <v>×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×</v>
      </c>
      <c r="U19" s="346"/>
      <c r="V19" s="346"/>
      <c r="W19" s="63"/>
      <c r="X19" s="249"/>
      <c r="Y19" s="346" t="s">
        <v>929</v>
      </c>
      <c r="Z19" s="346"/>
      <c r="AA19" s="346"/>
      <c r="AB19" s="65"/>
      <c r="AC19" s="551">
        <f>IF(AND(J19="",T19="",Y19=""),"",COUNTIF(I19:AB20,"○")*2+COUNTIF(I19:AB20,"×"))</f>
        <v>4</v>
      </c>
      <c r="AD19" s="548"/>
      <c r="AE19" s="548">
        <f>IF(AC19="","",RANK(AC19,AC17:AD24,))</f>
        <v>3</v>
      </c>
      <c r="AF19" s="549"/>
      <c r="AJ19" s="21" t="str">
        <f>B16&amp;AE19</f>
        <v>Ｂ3</v>
      </c>
      <c r="AK19" s="21" t="str">
        <f>B19</f>
        <v>堀</v>
      </c>
      <c r="AL19" s="21" t="str">
        <f>F19</f>
        <v>愛媛</v>
      </c>
      <c r="AM19" s="19" t="str">
        <f>C20</f>
        <v>アシスト</v>
      </c>
    </row>
    <row r="20" spans="1:39" s="21" customFormat="1" ht="15" customHeight="1">
      <c r="A20" s="408"/>
      <c r="B20" s="71" t="s">
        <v>14</v>
      </c>
      <c r="C20" s="525" t="s">
        <v>297</v>
      </c>
      <c r="D20" s="525"/>
      <c r="E20" s="525"/>
      <c r="F20" s="525"/>
      <c r="G20" s="525"/>
      <c r="H20" s="73" t="s">
        <v>15</v>
      </c>
      <c r="I20" s="373">
        <f>IF(Q18="","",Q18)</f>
        <v>0</v>
      </c>
      <c r="J20" s="374"/>
      <c r="K20" s="5" t="s">
        <v>8</v>
      </c>
      <c r="L20" s="374">
        <f>IF(N18="","",N18)</f>
        <v>2</v>
      </c>
      <c r="M20" s="374"/>
      <c r="N20" s="379"/>
      <c r="O20" s="380"/>
      <c r="P20" s="380"/>
      <c r="Q20" s="380"/>
      <c r="R20" s="381"/>
      <c r="S20" s="374">
        <v>1</v>
      </c>
      <c r="T20" s="374"/>
      <c r="U20" s="5" t="s">
        <v>8</v>
      </c>
      <c r="V20" s="374">
        <v>2</v>
      </c>
      <c r="W20" s="374"/>
      <c r="X20" s="374" t="s">
        <v>926</v>
      </c>
      <c r="Y20" s="374"/>
      <c r="Z20" s="205" t="s">
        <v>8</v>
      </c>
      <c r="AA20" s="374" t="s">
        <v>927</v>
      </c>
      <c r="AB20" s="382"/>
      <c r="AC20" s="551"/>
      <c r="AD20" s="548"/>
      <c r="AE20" s="548"/>
      <c r="AF20" s="549"/>
      <c r="AM20" s="19"/>
    </row>
    <row r="21" spans="1:39" s="21" customFormat="1" ht="15" customHeight="1">
      <c r="A21" s="399">
        <v>3</v>
      </c>
      <c r="B21" s="482" t="s">
        <v>190</v>
      </c>
      <c r="C21" s="482"/>
      <c r="D21" s="482"/>
      <c r="E21" s="40" t="s">
        <v>14</v>
      </c>
      <c r="F21" s="492" t="s">
        <v>84</v>
      </c>
      <c r="G21" s="492"/>
      <c r="H21" s="41" t="s">
        <v>15</v>
      </c>
      <c r="I21" s="69"/>
      <c r="J21" s="356" t="str">
        <f>IF(I22="","",IF(I22&gt;L22,"○","×"))</f>
        <v>×</v>
      </c>
      <c r="K21" s="356"/>
      <c r="L21" s="356"/>
      <c r="M21" s="61"/>
      <c r="N21" s="60"/>
      <c r="O21" s="356" t="str">
        <f>IF(N22="","",IF(N22&gt;Q22,"○","×"))</f>
        <v>○</v>
      </c>
      <c r="P21" s="356"/>
      <c r="Q21" s="356"/>
      <c r="R21" s="68"/>
      <c r="S21" s="357"/>
      <c r="T21" s="357"/>
      <c r="U21" s="357"/>
      <c r="V21" s="357"/>
      <c r="W21" s="357"/>
      <c r="X21" s="32"/>
      <c r="Y21" s="356" t="s">
        <v>929</v>
      </c>
      <c r="Z21" s="356"/>
      <c r="AA21" s="356"/>
      <c r="AB21" s="68"/>
      <c r="AC21" s="551">
        <f>IF(AND(O21="",J21="",Y21=""),"",COUNTIF(I21:AB22,"○")*2+COUNTIF(I21:AB22,"×"))</f>
        <v>5</v>
      </c>
      <c r="AD21" s="548"/>
      <c r="AE21" s="548">
        <f>IF(AC21="","",RANK(AC21,AC17:AD24,))</f>
        <v>2</v>
      </c>
      <c r="AF21" s="549"/>
      <c r="AJ21" s="21" t="str">
        <f>B16&amp;AE21</f>
        <v>Ｂ2</v>
      </c>
      <c r="AK21" s="21" t="str">
        <f>B21</f>
        <v>伊藤</v>
      </c>
      <c r="AL21" s="21" t="str">
        <f>F21</f>
        <v>香川</v>
      </c>
      <c r="AM21" s="19" t="str">
        <f>C22</f>
        <v>ＥＳ高松</v>
      </c>
    </row>
    <row r="22" spans="1:39" s="21" customFormat="1" ht="15" customHeight="1">
      <c r="A22" s="422"/>
      <c r="B22" s="42" t="s">
        <v>14</v>
      </c>
      <c r="C22" s="491" t="s">
        <v>208</v>
      </c>
      <c r="D22" s="491"/>
      <c r="E22" s="491"/>
      <c r="F22" s="491"/>
      <c r="G22" s="491"/>
      <c r="H22" s="43" t="s">
        <v>15</v>
      </c>
      <c r="I22" s="363">
        <f>IF(V18="","",V18)</f>
        <v>0</v>
      </c>
      <c r="J22" s="364"/>
      <c r="K22" s="2" t="s">
        <v>8</v>
      </c>
      <c r="L22" s="364">
        <f>IF(S18="","",S18)</f>
        <v>2</v>
      </c>
      <c r="M22" s="364"/>
      <c r="N22" s="365">
        <f>IF(V20="","",V20)</f>
        <v>2</v>
      </c>
      <c r="O22" s="364"/>
      <c r="P22" s="2" t="s">
        <v>8</v>
      </c>
      <c r="Q22" s="364">
        <f>IF(S20="","",S20)</f>
        <v>1</v>
      </c>
      <c r="R22" s="366"/>
      <c r="S22" s="357"/>
      <c r="T22" s="357"/>
      <c r="U22" s="357"/>
      <c r="V22" s="357"/>
      <c r="W22" s="357"/>
      <c r="X22" s="364" t="s">
        <v>926</v>
      </c>
      <c r="Y22" s="364"/>
      <c r="Z22" s="203" t="s">
        <v>8</v>
      </c>
      <c r="AA22" s="364" t="s">
        <v>927</v>
      </c>
      <c r="AB22" s="366"/>
      <c r="AC22" s="551"/>
      <c r="AD22" s="548"/>
      <c r="AE22" s="548"/>
      <c r="AF22" s="549"/>
      <c r="AM22" s="19"/>
    </row>
    <row r="23" spans="1:39" s="21" customFormat="1" ht="15" customHeight="1">
      <c r="A23" s="341">
        <v>4</v>
      </c>
      <c r="B23" s="482" t="s">
        <v>325</v>
      </c>
      <c r="C23" s="482"/>
      <c r="D23" s="482"/>
      <c r="E23" s="40" t="s">
        <v>14</v>
      </c>
      <c r="F23" s="492" t="s">
        <v>81</v>
      </c>
      <c r="G23" s="492"/>
      <c r="H23" s="41" t="s">
        <v>15</v>
      </c>
      <c r="I23" s="66"/>
      <c r="J23" s="346" t="str">
        <f>IF(I24="","",IF(I24&gt;L24,"○","×"))</f>
        <v>×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tr">
        <f>IF(S24="","",IF(S24&gt;V24,"○","×"))</f>
        <v>×</v>
      </c>
      <c r="U23" s="346"/>
      <c r="V23" s="346"/>
      <c r="W23" s="63"/>
      <c r="X23" s="347"/>
      <c r="Y23" s="348"/>
      <c r="Z23" s="348"/>
      <c r="AA23" s="348"/>
      <c r="AB23" s="349"/>
      <c r="AC23" s="551">
        <v>0</v>
      </c>
      <c r="AD23" s="548"/>
      <c r="AE23" s="548">
        <f>IF(AC23="","",RANK(AC23,AC17:AD24,))</f>
        <v>4</v>
      </c>
      <c r="AF23" s="549"/>
      <c r="AJ23" s="21" t="str">
        <f>B16&amp;AE23</f>
        <v>Ｂ4</v>
      </c>
      <c r="AK23" s="21" t="str">
        <f>B23</f>
        <v>櫛田</v>
      </c>
      <c r="AL23" s="21" t="str">
        <f>F23</f>
        <v>徳島</v>
      </c>
      <c r="AM23" s="19" t="str">
        <f>C24</f>
        <v>北島クラブ</v>
      </c>
    </row>
    <row r="24" spans="1:39" s="21" customFormat="1" ht="15" customHeight="1">
      <c r="A24" s="342"/>
      <c r="B24" s="72" t="s">
        <v>14</v>
      </c>
      <c r="C24" s="475" t="s">
        <v>489</v>
      </c>
      <c r="D24" s="475"/>
      <c r="E24" s="475"/>
      <c r="F24" s="475"/>
      <c r="G24" s="475"/>
      <c r="H24" s="74" t="s">
        <v>15</v>
      </c>
      <c r="I24" s="335" t="s">
        <v>928</v>
      </c>
      <c r="J24" s="336"/>
      <c r="K24" s="200" t="s">
        <v>8</v>
      </c>
      <c r="L24" s="336" t="s">
        <v>927</v>
      </c>
      <c r="M24" s="336"/>
      <c r="N24" s="339" t="s">
        <v>928</v>
      </c>
      <c r="O24" s="336"/>
      <c r="P24" s="200" t="s">
        <v>8</v>
      </c>
      <c r="Q24" s="336" t="s">
        <v>927</v>
      </c>
      <c r="R24" s="340"/>
      <c r="S24" s="336" t="s">
        <v>928</v>
      </c>
      <c r="T24" s="336"/>
      <c r="U24" s="200" t="s">
        <v>8</v>
      </c>
      <c r="V24" s="336" t="s">
        <v>927</v>
      </c>
      <c r="W24" s="336"/>
      <c r="X24" s="350"/>
      <c r="Y24" s="351"/>
      <c r="Z24" s="351"/>
      <c r="AA24" s="351"/>
      <c r="AB24" s="352"/>
      <c r="AC24" s="552"/>
      <c r="AD24" s="553"/>
      <c r="AE24" s="553"/>
      <c r="AF24" s="554"/>
      <c r="AM24" s="19"/>
    </row>
    <row r="25" spans="1:39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6"/>
      <c r="M25" s="16"/>
      <c r="N25" s="17"/>
      <c r="O25" s="16"/>
      <c r="P25" s="16"/>
      <c r="Q25" s="16"/>
      <c r="R25" s="16"/>
      <c r="S25" s="17"/>
      <c r="T25" s="16"/>
      <c r="U25" s="16"/>
      <c r="V25" s="17"/>
      <c r="W25" s="17"/>
      <c r="X25" s="17"/>
      <c r="Y25" s="17"/>
      <c r="Z25" s="17"/>
      <c r="AA25" s="16"/>
      <c r="AB25" s="16"/>
      <c r="AC25" s="16"/>
      <c r="AD25" s="16"/>
    </row>
    <row r="26" spans="1:39" s="21" customFormat="1" ht="15" customHeight="1">
      <c r="V26" s="23"/>
      <c r="W26" s="338" t="s">
        <v>568</v>
      </c>
      <c r="X26" s="338"/>
      <c r="Y26" s="338"/>
      <c r="Z26" s="337" t="s">
        <v>2</v>
      </c>
      <c r="AA26" s="337"/>
      <c r="AB26" s="7"/>
      <c r="AC26" s="16"/>
    </row>
    <row r="27" spans="1:39" s="21" customFormat="1" ht="15" customHeight="1">
      <c r="A27" s="31"/>
      <c r="B27" s="483" t="s">
        <v>5</v>
      </c>
      <c r="C27" s="483"/>
      <c r="D27" s="483" t="s">
        <v>25</v>
      </c>
      <c r="E27" s="483"/>
      <c r="F27" s="483"/>
      <c r="G27" s="483"/>
      <c r="H27" s="26"/>
      <c r="I27" s="44"/>
      <c r="J27" s="545" t="str">
        <f>B28</f>
        <v>布谷</v>
      </c>
      <c r="K27" s="545"/>
      <c r="L27" s="545"/>
      <c r="M27" s="45"/>
      <c r="N27" s="46"/>
      <c r="O27" s="545" t="str">
        <f>B30</f>
        <v>冨山</v>
      </c>
      <c r="P27" s="545"/>
      <c r="Q27" s="545"/>
      <c r="R27" s="45"/>
      <c r="S27" s="46"/>
      <c r="T27" s="545" t="str">
        <f>B32</f>
        <v>宮崎</v>
      </c>
      <c r="U27" s="545"/>
      <c r="V27" s="545"/>
      <c r="W27" s="45"/>
      <c r="X27" s="540" t="s">
        <v>17</v>
      </c>
      <c r="Y27" s="541"/>
      <c r="Z27" s="527" t="s">
        <v>13</v>
      </c>
      <c r="AA27" s="528"/>
      <c r="AB27" s="27"/>
    </row>
    <row r="28" spans="1:39" s="21" customFormat="1" ht="15" customHeight="1">
      <c r="A28" s="400">
        <v>1</v>
      </c>
      <c r="B28" s="470" t="s">
        <v>129</v>
      </c>
      <c r="C28" s="470"/>
      <c r="D28" s="470"/>
      <c r="E28" s="38" t="s">
        <v>14</v>
      </c>
      <c r="F28" s="471" t="s">
        <v>81</v>
      </c>
      <c r="G28" s="471"/>
      <c r="H28" s="39" t="s">
        <v>15</v>
      </c>
      <c r="I28" s="529"/>
      <c r="J28" s="485"/>
      <c r="K28" s="485"/>
      <c r="L28" s="485"/>
      <c r="M28" s="485"/>
      <c r="N28" s="48"/>
      <c r="O28" s="388" t="str">
        <f>IF(N29="","",IF(N29&gt;Q29,"○","×"))</f>
        <v>×</v>
      </c>
      <c r="P28" s="388"/>
      <c r="Q28" s="388"/>
      <c r="R28" s="59"/>
      <c r="S28" s="58"/>
      <c r="T28" s="388" t="str">
        <f>IF(S29="","",IF(S29&gt;V29,"○","×"))</f>
        <v>×</v>
      </c>
      <c r="U28" s="388"/>
      <c r="V28" s="388"/>
      <c r="W28" s="59"/>
      <c r="X28" s="400">
        <f>IF(AND(J28="",O28="",T28=""),"",COUNTIF(I28:W29,"○")*2+COUNTIF(I28:W29,"×"))</f>
        <v>2</v>
      </c>
      <c r="Y28" s="532"/>
      <c r="Z28" s="533">
        <f>IF(X28="","",RANK(X28,X28:Y33,))</f>
        <v>3</v>
      </c>
      <c r="AA28" s="534"/>
      <c r="AJ28" s="21" t="str">
        <f>B27&amp;Z28</f>
        <v>Ｃ3</v>
      </c>
      <c r="AK28" s="21" t="str">
        <f>B28</f>
        <v>布谷</v>
      </c>
      <c r="AL28" s="21" t="str">
        <f>F28</f>
        <v>徳島</v>
      </c>
      <c r="AM28" s="19" t="str">
        <f>C29</f>
        <v>松茂スポーツクラブ</v>
      </c>
    </row>
    <row r="29" spans="1:39" s="21" customFormat="1" ht="15" customHeight="1">
      <c r="A29" s="353"/>
      <c r="B29" s="71" t="s">
        <v>14</v>
      </c>
      <c r="C29" s="555" t="s">
        <v>467</v>
      </c>
      <c r="D29" s="555"/>
      <c r="E29" s="555"/>
      <c r="F29" s="555"/>
      <c r="G29" s="555"/>
      <c r="H29" s="73" t="s">
        <v>15</v>
      </c>
      <c r="I29" s="430"/>
      <c r="J29" s="357"/>
      <c r="K29" s="357"/>
      <c r="L29" s="357"/>
      <c r="M29" s="357"/>
      <c r="N29" s="365">
        <v>0</v>
      </c>
      <c r="O29" s="364"/>
      <c r="P29" s="2" t="s">
        <v>8</v>
      </c>
      <c r="Q29" s="364">
        <v>2</v>
      </c>
      <c r="R29" s="366"/>
      <c r="S29" s="364">
        <v>0</v>
      </c>
      <c r="T29" s="364"/>
      <c r="U29" s="2" t="s">
        <v>8</v>
      </c>
      <c r="V29" s="364">
        <v>2</v>
      </c>
      <c r="W29" s="366"/>
      <c r="X29" s="353"/>
      <c r="Y29" s="416"/>
      <c r="Z29" s="535"/>
      <c r="AA29" s="536"/>
      <c r="AM29" s="19"/>
    </row>
    <row r="30" spans="1:39" s="21" customFormat="1" ht="15" customHeight="1">
      <c r="A30" s="422">
        <v>2</v>
      </c>
      <c r="B30" s="491" t="s">
        <v>455</v>
      </c>
      <c r="C30" s="491"/>
      <c r="D30" s="491"/>
      <c r="E30" s="42" t="s">
        <v>14</v>
      </c>
      <c r="F30" s="492" t="s">
        <v>84</v>
      </c>
      <c r="G30" s="492"/>
      <c r="H30" s="43" t="s">
        <v>15</v>
      </c>
      <c r="I30" s="66"/>
      <c r="J30" s="346" t="str">
        <f>IF(I31="","",IF(I31&gt;L31,"○","×"))</f>
        <v>○</v>
      </c>
      <c r="K30" s="346"/>
      <c r="L30" s="346"/>
      <c r="M30" s="63"/>
      <c r="N30" s="347"/>
      <c r="O30" s="348"/>
      <c r="P30" s="348"/>
      <c r="Q30" s="348"/>
      <c r="R30" s="378"/>
      <c r="S30" s="63"/>
      <c r="T30" s="346" t="str">
        <f>IF(S31="","",IF(S31&gt;V31,"○","×"))</f>
        <v>×</v>
      </c>
      <c r="U30" s="346"/>
      <c r="V30" s="346"/>
      <c r="W30" s="63"/>
      <c r="X30" s="341">
        <f>IF(AND(J30="",O30="",T30=""),"",COUNTIF(I30:W31,"○")*2+COUNTIF(I30:W31,"×"))</f>
        <v>3</v>
      </c>
      <c r="Y30" s="407"/>
      <c r="Z30" s="537">
        <f>IF(X30="","",RANK(X30,X28:Y33,))</f>
        <v>2</v>
      </c>
      <c r="AA30" s="538"/>
      <c r="AJ30" s="21" t="str">
        <f>B27&amp;Z30</f>
        <v>Ｃ2</v>
      </c>
      <c r="AK30" s="21" t="str">
        <f>B30</f>
        <v>冨山</v>
      </c>
      <c r="AL30" s="21" t="str">
        <f>F30</f>
        <v>香川</v>
      </c>
      <c r="AM30" s="19" t="str">
        <f>C31</f>
        <v>ＥＳ高松</v>
      </c>
    </row>
    <row r="31" spans="1:39" s="21" customFormat="1" ht="15" customHeight="1">
      <c r="A31" s="422"/>
      <c r="B31" s="71" t="s">
        <v>14</v>
      </c>
      <c r="C31" s="525" t="s">
        <v>208</v>
      </c>
      <c r="D31" s="525"/>
      <c r="E31" s="525"/>
      <c r="F31" s="525"/>
      <c r="G31" s="525"/>
      <c r="H31" s="73" t="s">
        <v>15</v>
      </c>
      <c r="I31" s="373">
        <f>IF(Q29="","",Q29)</f>
        <v>2</v>
      </c>
      <c r="J31" s="374"/>
      <c r="K31" s="5" t="s">
        <v>8</v>
      </c>
      <c r="L31" s="374">
        <f>IF(N29="","",N29)</f>
        <v>0</v>
      </c>
      <c r="M31" s="374"/>
      <c r="N31" s="379"/>
      <c r="O31" s="380"/>
      <c r="P31" s="380"/>
      <c r="Q31" s="380"/>
      <c r="R31" s="381"/>
      <c r="S31" s="374">
        <v>0</v>
      </c>
      <c r="T31" s="374"/>
      <c r="U31" s="5" t="s">
        <v>8</v>
      </c>
      <c r="V31" s="374">
        <v>2</v>
      </c>
      <c r="W31" s="374"/>
      <c r="X31" s="353"/>
      <c r="Y31" s="416"/>
      <c r="Z31" s="535"/>
      <c r="AA31" s="536"/>
      <c r="AM31" s="19"/>
    </row>
    <row r="32" spans="1:39" s="21" customFormat="1" ht="15" customHeight="1">
      <c r="A32" s="341">
        <v>3</v>
      </c>
      <c r="B32" s="491" t="s">
        <v>286</v>
      </c>
      <c r="C32" s="491"/>
      <c r="D32" s="491"/>
      <c r="E32" s="42" t="s">
        <v>14</v>
      </c>
      <c r="F32" s="492" t="s">
        <v>82</v>
      </c>
      <c r="G32" s="492"/>
      <c r="H32" s="43" t="s">
        <v>15</v>
      </c>
      <c r="I32" s="69"/>
      <c r="J32" s="356" t="str">
        <f>IF(I33="","",IF(I33&gt;L33,"○","×"))</f>
        <v>○</v>
      </c>
      <c r="K32" s="356"/>
      <c r="L32" s="356"/>
      <c r="M32" s="61"/>
      <c r="N32" s="60"/>
      <c r="O32" s="356" t="str">
        <f>IF(N33="","",IF(N33&gt;Q33,"○","×"))</f>
        <v>○</v>
      </c>
      <c r="P32" s="356"/>
      <c r="Q32" s="356"/>
      <c r="R32" s="68"/>
      <c r="S32" s="357"/>
      <c r="T32" s="357"/>
      <c r="U32" s="357"/>
      <c r="V32" s="357"/>
      <c r="W32" s="357"/>
      <c r="X32" s="341">
        <f>IF(AND(J32="",O32="",T32=""),"",COUNTIF(I32:W33,"○")*2+COUNTIF(I32:W33,"×"))</f>
        <v>4</v>
      </c>
      <c r="Y32" s="407"/>
      <c r="Z32" s="537">
        <f>IF(X32="","",RANK(X32,X28:Y33,))</f>
        <v>1</v>
      </c>
      <c r="AA32" s="538"/>
      <c r="AJ32" s="21" t="str">
        <f>B27&amp;Z32</f>
        <v>Ｃ1</v>
      </c>
      <c r="AK32" s="21" t="str">
        <f>B32</f>
        <v>宮崎</v>
      </c>
      <c r="AL32" s="21" t="str">
        <f>F32</f>
        <v>愛媛</v>
      </c>
      <c r="AM32" s="19" t="str">
        <f>C33</f>
        <v>さつき会</v>
      </c>
    </row>
    <row r="33" spans="1:39" s="21" customFormat="1" ht="15" customHeight="1">
      <c r="A33" s="342"/>
      <c r="B33" s="72" t="s">
        <v>521</v>
      </c>
      <c r="C33" s="475" t="s">
        <v>97</v>
      </c>
      <c r="D33" s="475"/>
      <c r="E33" s="475"/>
      <c r="F33" s="475"/>
      <c r="G33" s="475"/>
      <c r="H33" s="74" t="s">
        <v>15</v>
      </c>
      <c r="I33" s="335">
        <f>IF(V29="","",V29)</f>
        <v>2</v>
      </c>
      <c r="J33" s="336"/>
      <c r="K33" s="6" t="s">
        <v>8</v>
      </c>
      <c r="L33" s="336">
        <f>IF(S29="","",S29)</f>
        <v>0</v>
      </c>
      <c r="M33" s="336"/>
      <c r="N33" s="339">
        <f>IF(V31="","",V31)</f>
        <v>2</v>
      </c>
      <c r="O33" s="336"/>
      <c r="P33" s="6" t="s">
        <v>8</v>
      </c>
      <c r="Q33" s="336">
        <f>IF(S31="","",S31)</f>
        <v>0</v>
      </c>
      <c r="R33" s="340"/>
      <c r="S33" s="351"/>
      <c r="T33" s="351"/>
      <c r="U33" s="351"/>
      <c r="V33" s="351"/>
      <c r="W33" s="351"/>
      <c r="X33" s="342"/>
      <c r="Y33" s="435"/>
      <c r="Z33" s="542"/>
      <c r="AA33" s="543"/>
      <c r="AM33" s="19"/>
    </row>
    <row r="34" spans="1:39" s="21" customFormat="1" ht="1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6"/>
      <c r="M34" s="16"/>
      <c r="N34" s="17"/>
      <c r="O34" s="16"/>
      <c r="P34" s="16"/>
      <c r="Q34" s="16"/>
      <c r="R34" s="16"/>
      <c r="S34" s="17"/>
      <c r="T34" s="16"/>
      <c r="U34" s="16"/>
      <c r="V34" s="17"/>
      <c r="W34" s="17"/>
      <c r="X34" s="17"/>
      <c r="Y34" s="17"/>
      <c r="Z34" s="17"/>
      <c r="AA34" s="16"/>
      <c r="AB34" s="16"/>
      <c r="AC34" s="16"/>
      <c r="AD34" s="16"/>
      <c r="AM34" s="19"/>
    </row>
    <row r="35" spans="1:39" s="21" customFormat="1" ht="15" customHeight="1">
      <c r="A35" s="358" t="s">
        <v>53</v>
      </c>
      <c r="B35" s="358"/>
      <c r="C35" s="358"/>
      <c r="D35" s="358"/>
      <c r="E35" s="358"/>
      <c r="F35" s="358"/>
      <c r="G35" s="35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M35" s="19"/>
    </row>
    <row r="36" spans="1:39" s="21" customFormat="1" ht="15" customHeight="1">
      <c r="A36" s="359" t="s">
        <v>45</v>
      </c>
      <c r="B36" s="359"/>
      <c r="C36" s="359"/>
      <c r="D36" s="359"/>
      <c r="E36" s="359"/>
      <c r="F36" s="359"/>
      <c r="G36" s="359"/>
      <c r="H36" s="2" t="s">
        <v>7</v>
      </c>
      <c r="I36" s="17">
        <v>2</v>
      </c>
      <c r="J36" s="17" t="s">
        <v>27</v>
      </c>
      <c r="K36" s="17">
        <v>3</v>
      </c>
      <c r="L36" s="358" t="s">
        <v>50</v>
      </c>
      <c r="M36" s="359"/>
      <c r="N36" s="17"/>
      <c r="O36" s="2" t="s">
        <v>16</v>
      </c>
      <c r="P36" s="17">
        <v>1</v>
      </c>
      <c r="Q36" s="17" t="s">
        <v>27</v>
      </c>
      <c r="R36" s="17">
        <v>3</v>
      </c>
      <c r="S36" s="358" t="s">
        <v>51</v>
      </c>
      <c r="T36" s="359"/>
      <c r="U36" s="17"/>
      <c r="V36" s="2" t="s">
        <v>28</v>
      </c>
      <c r="W36" s="17">
        <v>1</v>
      </c>
      <c r="X36" s="17" t="s">
        <v>27</v>
      </c>
      <c r="Y36" s="17">
        <v>2</v>
      </c>
      <c r="Z36" s="358" t="s">
        <v>52</v>
      </c>
      <c r="AA36" s="359"/>
      <c r="AB36" s="17"/>
      <c r="AC36" s="17"/>
      <c r="AD36" s="17"/>
      <c r="AE36" s="17"/>
      <c r="AF36" s="17"/>
      <c r="AG36" s="17"/>
      <c r="AH36" s="17"/>
    </row>
    <row r="37" spans="1:39" s="21" customFormat="1" ht="15" customHeight="1">
      <c r="A37" s="359" t="s">
        <v>46</v>
      </c>
      <c r="B37" s="359"/>
      <c r="C37" s="359"/>
      <c r="D37" s="359"/>
      <c r="E37" s="359"/>
      <c r="F37" s="359"/>
      <c r="G37" s="359"/>
      <c r="H37" s="2" t="s">
        <v>7</v>
      </c>
      <c r="I37" s="17">
        <v>1</v>
      </c>
      <c r="J37" s="17" t="s">
        <v>27</v>
      </c>
      <c r="K37" s="17">
        <v>4</v>
      </c>
      <c r="L37" s="358" t="s">
        <v>51</v>
      </c>
      <c r="M37" s="359"/>
      <c r="N37" s="17"/>
      <c r="O37" s="2" t="s">
        <v>16</v>
      </c>
      <c r="P37" s="17">
        <v>2</v>
      </c>
      <c r="Q37" s="17" t="s">
        <v>27</v>
      </c>
      <c r="R37" s="17">
        <v>3</v>
      </c>
      <c r="S37" s="358" t="s">
        <v>50</v>
      </c>
      <c r="T37" s="359"/>
      <c r="U37" s="17"/>
      <c r="V37" s="2" t="s">
        <v>28</v>
      </c>
      <c r="W37" s="17">
        <v>1</v>
      </c>
      <c r="X37" s="17" t="s">
        <v>27</v>
      </c>
      <c r="Y37" s="17">
        <v>3</v>
      </c>
      <c r="Z37" s="358" t="s">
        <v>54</v>
      </c>
      <c r="AA37" s="359"/>
      <c r="AB37" s="17"/>
      <c r="AC37" s="2" t="s">
        <v>31</v>
      </c>
      <c r="AD37" s="17">
        <v>2</v>
      </c>
      <c r="AE37" s="17" t="s">
        <v>27</v>
      </c>
      <c r="AF37" s="17">
        <v>4</v>
      </c>
      <c r="AG37" s="358" t="s">
        <v>52</v>
      </c>
      <c r="AH37" s="359"/>
    </row>
    <row r="38" spans="1:39" s="21" customFormat="1" ht="15" customHeight="1">
      <c r="A38" s="17"/>
      <c r="B38" s="17"/>
      <c r="C38" s="17"/>
      <c r="D38" s="17"/>
      <c r="E38" s="17"/>
      <c r="F38" s="17"/>
      <c r="G38" s="17"/>
      <c r="H38" s="2" t="s">
        <v>38</v>
      </c>
      <c r="I38" s="17">
        <v>1</v>
      </c>
      <c r="J38" s="17" t="s">
        <v>27</v>
      </c>
      <c r="K38" s="17">
        <v>2</v>
      </c>
      <c r="L38" s="358" t="s">
        <v>54</v>
      </c>
      <c r="M38" s="359"/>
      <c r="N38" s="17"/>
      <c r="O38" s="2" t="s">
        <v>39</v>
      </c>
      <c r="P38" s="17">
        <v>3</v>
      </c>
      <c r="Q38" s="17" t="s">
        <v>27</v>
      </c>
      <c r="R38" s="17">
        <v>4</v>
      </c>
      <c r="S38" s="358" t="s">
        <v>50</v>
      </c>
      <c r="T38" s="35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9" s="21" customFormat="1" ht="15" customHeight="1"/>
    <row r="40" spans="1:39" s="21" customFormat="1" ht="15" customHeight="1">
      <c r="A40" s="2" t="s">
        <v>9</v>
      </c>
      <c r="B40" s="321" t="s">
        <v>74</v>
      </c>
      <c r="C40" s="354"/>
      <c r="D40" s="354"/>
      <c r="E40" s="354"/>
      <c r="F40" s="354"/>
      <c r="G40" s="354"/>
      <c r="H40" s="354"/>
      <c r="I40" s="2" t="s">
        <v>10</v>
      </c>
      <c r="J40" s="16"/>
      <c r="K40" s="17"/>
      <c r="L40" s="17"/>
      <c r="M40" s="17"/>
      <c r="N40" s="17"/>
      <c r="O40" s="17"/>
      <c r="P40" s="19"/>
      <c r="Q40" s="17"/>
      <c r="R40" s="17"/>
      <c r="S40" s="17"/>
      <c r="T40" s="17"/>
      <c r="U40" s="17"/>
    </row>
    <row r="41" spans="1:39" s="21" customFormat="1" ht="15" customHeight="1"/>
    <row r="42" spans="1:39" s="21" customFormat="1" ht="15" customHeight="1" thickBot="1">
      <c r="A42" s="306" t="s">
        <v>3</v>
      </c>
      <c r="B42" s="307">
        <v>1</v>
      </c>
      <c r="C42" s="469" t="str">
        <f>IF(ISERROR(VLOOKUP(A42&amp;B42,$AJ:$AO,2,FALSE))=TRUE,"",VLOOKUP(A42&amp;B42,$AJ:$AO,2,FALSE))</f>
        <v>大栗</v>
      </c>
      <c r="D42" s="470"/>
      <c r="E42" s="470"/>
      <c r="F42" s="38" t="s">
        <v>14</v>
      </c>
      <c r="G42" s="471" t="str">
        <f>IF(ISERROR(VLOOKUP(A42&amp;B42,$AJ:$AO,3,FALSE))=TRUE,"",VLOOKUP(A42&amp;B42,$AJ:$AO,3,FALSE))</f>
        <v>徳島</v>
      </c>
      <c r="H42" s="471"/>
      <c r="I42" s="39" t="s">
        <v>15</v>
      </c>
      <c r="J42" s="224"/>
      <c r="K42" s="215"/>
      <c r="L42" s="94"/>
      <c r="N42" s="94"/>
      <c r="O42" s="90"/>
      <c r="Q42" s="90"/>
      <c r="R42" s="94"/>
      <c r="S42" s="94"/>
      <c r="T42" s="469" t="str">
        <f>IF(ISERROR(VLOOKUP(AA42&amp;AB42,$AJ:$AO,2,FALSE))=TRUE,"",VLOOKUP(AA42&amp;AB42,$AJ:$AO,2,FALSE))</f>
        <v>宮崎</v>
      </c>
      <c r="U42" s="470"/>
      <c r="V42" s="470"/>
      <c r="W42" s="38" t="s">
        <v>14</v>
      </c>
      <c r="X42" s="471" t="str">
        <f>IF(ISERROR(VLOOKUP(AA42&amp;AB42,$AJ:$AO,3,FALSE))=TRUE,"",VLOOKUP(AA42&amp;AB42,$AJ:$AO,3,FALSE))</f>
        <v>愛媛</v>
      </c>
      <c r="Y42" s="471"/>
      <c r="Z42" s="39" t="s">
        <v>15</v>
      </c>
      <c r="AA42" s="306" t="s">
        <v>5</v>
      </c>
      <c r="AB42" s="307">
        <v>1</v>
      </c>
    </row>
    <row r="43" spans="1:39" s="21" customFormat="1" ht="15" customHeight="1" thickTop="1" thickBot="1">
      <c r="A43" s="307"/>
      <c r="B43" s="307"/>
      <c r="C43" s="77" t="s">
        <v>14</v>
      </c>
      <c r="D43" s="472" t="str">
        <f>IF(ISERROR(VLOOKUP(A42&amp;B42,$AJ:$AO,4,FALSE))=TRUE,"",VLOOKUP(A42&amp;B42,$AJ:$AO,4,FALSE))</f>
        <v>徳島銀行</v>
      </c>
      <c r="E43" s="472"/>
      <c r="F43" s="472"/>
      <c r="G43" s="472"/>
      <c r="H43" s="472"/>
      <c r="I43" s="74" t="s">
        <v>15</v>
      </c>
      <c r="J43" s="208"/>
      <c r="K43" s="257"/>
      <c r="L43" s="94"/>
      <c r="N43" s="94"/>
      <c r="O43" s="94"/>
      <c r="Q43" s="94"/>
      <c r="R43" s="214"/>
      <c r="S43" s="157"/>
      <c r="T43" s="77" t="s">
        <v>14</v>
      </c>
      <c r="U43" s="472" t="str">
        <f>IF(ISERROR(VLOOKUP(AA42&amp;AB42,$AJ:$AO,4,FALSE))=TRUE,"",VLOOKUP(AA42&amp;AB42,$AJ:$AO,4,FALSE))</f>
        <v>さつき会</v>
      </c>
      <c r="V43" s="472"/>
      <c r="W43" s="472"/>
      <c r="X43" s="472"/>
      <c r="Y43" s="472"/>
      <c r="Z43" s="74" t="s">
        <v>15</v>
      </c>
      <c r="AA43" s="307"/>
      <c r="AB43" s="307"/>
    </row>
    <row r="44" spans="1:39" s="21" customFormat="1" ht="15" customHeight="1" thickTop="1" thickBot="1">
      <c r="A44" s="306" t="s">
        <v>5</v>
      </c>
      <c r="B44" s="307">
        <v>2</v>
      </c>
      <c r="C44" s="469" t="str">
        <f>IF(ISERROR(VLOOKUP(A44&amp;B44,$AJ:$AO,2,FALSE))=TRUE,"",VLOOKUP(A44&amp;B44,$AJ:$AO,2,FALSE))</f>
        <v>冨山</v>
      </c>
      <c r="D44" s="470"/>
      <c r="E44" s="470"/>
      <c r="F44" s="38" t="s">
        <v>14</v>
      </c>
      <c r="G44" s="471" t="str">
        <f>IF(ISERROR(VLOOKUP(A44&amp;B44,$AJ:$AO,3,FALSE))=TRUE,"",VLOOKUP(A44&amp;B44,$AJ:$AO,3,FALSE))</f>
        <v>香川</v>
      </c>
      <c r="H44" s="471"/>
      <c r="I44" s="39" t="s">
        <v>15</v>
      </c>
      <c r="J44" s="156"/>
      <c r="K44" s="234"/>
      <c r="L44" s="94"/>
      <c r="N44" s="230"/>
      <c r="O44" s="219"/>
      <c r="P44" s="238"/>
      <c r="Q44" s="223"/>
      <c r="R44" s="94"/>
      <c r="S44" s="243"/>
      <c r="T44" s="469" t="str">
        <f>IF(ISERROR(VLOOKUP(AA44&amp;AB44,$AJ:$AO,2,FALSE))=TRUE,"",VLOOKUP(AA44&amp;AB44,$AJ:$AO,2,FALSE))</f>
        <v>松本</v>
      </c>
      <c r="U44" s="470"/>
      <c r="V44" s="470"/>
      <c r="W44" s="38" t="s">
        <v>14</v>
      </c>
      <c r="X44" s="471" t="str">
        <f>IF(ISERROR(VLOOKUP(AA44&amp;AB44,$AJ:$AO,3,FALSE))=TRUE,"",VLOOKUP(AA44&amp;AB44,$AJ:$AO,3,FALSE))</f>
        <v>愛媛</v>
      </c>
      <c r="Y44" s="471"/>
      <c r="Z44" s="39" t="s">
        <v>15</v>
      </c>
      <c r="AA44" s="306" t="s">
        <v>3</v>
      </c>
      <c r="AB44" s="307">
        <v>2</v>
      </c>
    </row>
    <row r="45" spans="1:39" s="21" customFormat="1" ht="15" customHeight="1" thickTop="1" thickBot="1">
      <c r="A45" s="307"/>
      <c r="B45" s="307"/>
      <c r="C45" s="77" t="s">
        <v>14</v>
      </c>
      <c r="D45" s="472" t="str">
        <f>IF(ISERROR(VLOOKUP(A44&amp;B44,$AJ:$AO,4,FALSE))=TRUE,"",VLOOKUP(A44&amp;B44,$AJ:$AO,4,FALSE))</f>
        <v>ＥＳ高松</v>
      </c>
      <c r="E45" s="472"/>
      <c r="F45" s="472"/>
      <c r="G45" s="472"/>
      <c r="H45" s="472"/>
      <c r="I45" s="74" t="s">
        <v>15</v>
      </c>
      <c r="J45" s="247"/>
      <c r="K45" s="214"/>
      <c r="L45" s="225"/>
      <c r="M45" s="158"/>
      <c r="N45" s="158"/>
      <c r="O45" s="208"/>
      <c r="P45" s="208"/>
      <c r="Q45" s="92"/>
      <c r="R45" s="174"/>
      <c r="S45" s="156"/>
      <c r="T45" s="77" t="s">
        <v>14</v>
      </c>
      <c r="U45" s="472" t="str">
        <f>IF(ISERROR(VLOOKUP(AA44&amp;AB44,$AJ:$AO,4,FALSE))=TRUE,"",VLOOKUP(AA44&amp;AB44,$AJ:$AO,4,FALSE))</f>
        <v>つばき愛卓会</v>
      </c>
      <c r="V45" s="472"/>
      <c r="W45" s="472"/>
      <c r="X45" s="472"/>
      <c r="Y45" s="472"/>
      <c r="Z45" s="74" t="s">
        <v>15</v>
      </c>
      <c r="AA45" s="307"/>
      <c r="AB45" s="307"/>
    </row>
    <row r="46" spans="1:39" s="21" customFormat="1" ht="15" customHeight="1" thickTop="1">
      <c r="A46" s="306" t="s">
        <v>4</v>
      </c>
      <c r="B46" s="307">
        <v>2</v>
      </c>
      <c r="C46" s="469" t="str">
        <f>IF(ISERROR(VLOOKUP(A46&amp;B46,$AJ:$AO,2,FALSE))=TRUE,"",VLOOKUP(A46&amp;B46,$AJ:$AO,2,FALSE))</f>
        <v>伊藤</v>
      </c>
      <c r="D46" s="470"/>
      <c r="E46" s="470"/>
      <c r="F46" s="38" t="s">
        <v>14</v>
      </c>
      <c r="G46" s="471" t="str">
        <f>IF(ISERROR(VLOOKUP(A46&amp;B46,$AJ:$AO,3,FALSE))=TRUE,"",VLOOKUP(A46&amp;B46,$AJ:$AO,3,FALSE))</f>
        <v>香川</v>
      </c>
      <c r="H46" s="471"/>
      <c r="I46" s="39" t="s">
        <v>15</v>
      </c>
      <c r="J46" s="162"/>
      <c r="K46" s="94"/>
      <c r="L46" s="94"/>
      <c r="N46" s="94"/>
      <c r="O46" s="94"/>
      <c r="Q46" s="92"/>
      <c r="R46" s="160"/>
      <c r="S46" s="161"/>
      <c r="T46" s="469" t="str">
        <f>IF(ISERROR(VLOOKUP(AA46&amp;AB46,$AJ:$AO,2,FALSE))=TRUE,"",VLOOKUP(AA46&amp;AB46,$AJ:$AO,2,FALSE))</f>
        <v>山崎</v>
      </c>
      <c r="U46" s="470"/>
      <c r="V46" s="470"/>
      <c r="W46" s="38" t="s">
        <v>14</v>
      </c>
      <c r="X46" s="471" t="str">
        <f>IF(ISERROR(VLOOKUP(AA46&amp;AB46,$AJ:$AO,3,FALSE))=TRUE,"",VLOOKUP(AA46&amp;AB46,$AJ:$AO,3,FALSE))</f>
        <v>徳島</v>
      </c>
      <c r="Y46" s="471"/>
      <c r="Z46" s="39" t="s">
        <v>15</v>
      </c>
      <c r="AA46" s="306" t="s">
        <v>4</v>
      </c>
      <c r="AB46" s="307">
        <v>1</v>
      </c>
    </row>
    <row r="47" spans="1:39" s="21" customFormat="1" ht="15" customHeight="1">
      <c r="A47" s="307"/>
      <c r="B47" s="307"/>
      <c r="C47" s="77" t="s">
        <v>14</v>
      </c>
      <c r="D47" s="472" t="str">
        <f>IF(ISERROR(VLOOKUP(A46&amp;B46,$AJ:$AO,4,FALSE))=TRUE,"",VLOOKUP(A46&amp;B46,$AJ:$AO,4,FALSE))</f>
        <v>ＥＳ高松</v>
      </c>
      <c r="E47" s="472"/>
      <c r="F47" s="472"/>
      <c r="G47" s="472"/>
      <c r="H47" s="472"/>
      <c r="I47" s="74" t="s">
        <v>15</v>
      </c>
      <c r="J47" s="94"/>
      <c r="K47" s="94"/>
      <c r="L47" s="94"/>
      <c r="N47" s="94"/>
      <c r="O47" s="94"/>
      <c r="Q47" s="94"/>
      <c r="R47" s="94"/>
      <c r="S47" s="91"/>
      <c r="T47" s="77" t="s">
        <v>14</v>
      </c>
      <c r="U47" s="472" t="str">
        <f>IF(ISERROR(VLOOKUP(AA46&amp;AB46,$AJ:$AO,4,FALSE))=TRUE,"",VLOOKUP(AA46&amp;AB46,$AJ:$AO,4,FALSE))</f>
        <v>パワーズ</v>
      </c>
      <c r="V47" s="472"/>
      <c r="W47" s="472"/>
      <c r="X47" s="472"/>
      <c r="Y47" s="472"/>
      <c r="Z47" s="74" t="s">
        <v>15</v>
      </c>
      <c r="AA47" s="307"/>
      <c r="AB47" s="307"/>
    </row>
    <row r="48" spans="1:39" s="21" customFormat="1" ht="15" customHeight="1">
      <c r="J48" s="90"/>
      <c r="K48" s="90"/>
      <c r="L48" s="90"/>
      <c r="N48" s="90"/>
      <c r="O48" s="90"/>
      <c r="Q48" s="90"/>
      <c r="R48" s="90"/>
      <c r="S48" s="90"/>
    </row>
    <row r="49" spans="1:28" s="21" customFormat="1" ht="15" customHeight="1">
      <c r="A49" s="2" t="s">
        <v>9</v>
      </c>
      <c r="B49" s="321" t="s">
        <v>75</v>
      </c>
      <c r="C49" s="354"/>
      <c r="D49" s="354"/>
      <c r="E49" s="354"/>
      <c r="F49" s="354"/>
      <c r="G49" s="354"/>
      <c r="H49" s="354"/>
      <c r="I49" s="354"/>
      <c r="J49" s="156"/>
      <c r="K49" s="156"/>
      <c r="L49" s="156"/>
      <c r="N49" s="156"/>
      <c r="O49" s="156"/>
      <c r="Q49" s="156"/>
      <c r="R49" s="94"/>
      <c r="S49" s="156"/>
      <c r="T49" s="17"/>
      <c r="U49" s="17"/>
      <c r="V49" s="17"/>
    </row>
    <row r="50" spans="1:28" s="21" customFormat="1" ht="15" customHeight="1">
      <c r="J50" s="90"/>
      <c r="K50" s="90"/>
      <c r="L50" s="90"/>
      <c r="N50" s="90"/>
      <c r="O50" s="90"/>
      <c r="Q50" s="90"/>
      <c r="R50" s="90"/>
      <c r="S50" s="90"/>
    </row>
    <row r="51" spans="1:28" s="21" customFormat="1" ht="15" customHeight="1" thickBot="1">
      <c r="A51" s="306" t="s">
        <v>3</v>
      </c>
      <c r="B51" s="307">
        <v>3</v>
      </c>
      <c r="C51" s="469" t="str">
        <f>IF(ISERROR(VLOOKUP(A51&amp;B51,$AJ:$AO,2,FALSE))=TRUE,"",VLOOKUP(A51&amp;B51,$AJ:$AO,2,FALSE))</f>
        <v>星加</v>
      </c>
      <c r="D51" s="470"/>
      <c r="E51" s="470"/>
      <c r="F51" s="38" t="s">
        <v>14</v>
      </c>
      <c r="G51" s="471" t="str">
        <f>IF(ISERROR(VLOOKUP(A51&amp;B51,$AJ:$AO,3,FALSE))=TRUE,"",VLOOKUP(A51&amp;B51,$AJ:$AO,3,FALSE))</f>
        <v>香川</v>
      </c>
      <c r="H51" s="471"/>
      <c r="I51" s="39" t="s">
        <v>15</v>
      </c>
      <c r="J51" s="224"/>
      <c r="K51" s="215"/>
      <c r="L51" s="90"/>
      <c r="N51" s="90"/>
      <c r="O51" s="90"/>
      <c r="Q51" s="94"/>
      <c r="R51" s="90"/>
      <c r="S51" s="90"/>
    </row>
    <row r="52" spans="1:28" s="21" customFormat="1" ht="15" customHeight="1" thickTop="1" thickBot="1">
      <c r="A52" s="307"/>
      <c r="B52" s="307"/>
      <c r="C52" s="77" t="s">
        <v>14</v>
      </c>
      <c r="D52" s="472" t="str">
        <f>IF(ISERROR(VLOOKUP(A51&amp;B51,$AJ:$AO,4,FALSE))=TRUE,"",VLOOKUP(A51&amp;B51,$AJ:$AO,4,FALSE))</f>
        <v>卓窓会</v>
      </c>
      <c r="E52" s="472"/>
      <c r="F52" s="472"/>
      <c r="G52" s="472"/>
      <c r="H52" s="472"/>
      <c r="I52" s="74" t="s">
        <v>15</v>
      </c>
      <c r="J52" s="208"/>
      <c r="K52" s="257"/>
      <c r="L52" s="94"/>
      <c r="N52" s="90"/>
      <c r="O52" s="90"/>
      <c r="Q52" s="94"/>
      <c r="R52" s="215"/>
      <c r="S52" s="214"/>
      <c r="T52" s="469" t="str">
        <f>IF(ISERROR(VLOOKUP(AA52&amp;AB52,$AJ:$AO,2,FALSE))=TRUE,"",VLOOKUP(AA52&amp;AB52,$AJ:$AO,2,FALSE))</f>
        <v>川崎</v>
      </c>
      <c r="U52" s="470"/>
      <c r="V52" s="470"/>
      <c r="W52" s="38" t="s">
        <v>14</v>
      </c>
      <c r="X52" s="471" t="str">
        <f>IF(ISERROR(VLOOKUP(AA52&amp;AB52,$AJ:$AO,3,FALSE))=TRUE,"",VLOOKUP(AA52&amp;AB52,$AJ:$AO,3,FALSE))</f>
        <v>香川</v>
      </c>
      <c r="Y52" s="471"/>
      <c r="Z52" s="39" t="s">
        <v>15</v>
      </c>
      <c r="AA52" s="306" t="s">
        <v>3</v>
      </c>
      <c r="AB52" s="307">
        <v>4</v>
      </c>
    </row>
    <row r="53" spans="1:28" s="21" customFormat="1" ht="15" customHeight="1" thickTop="1" thickBot="1">
      <c r="A53" s="306" t="s">
        <v>4</v>
      </c>
      <c r="B53" s="306">
        <v>4</v>
      </c>
      <c r="C53" s="469" t="str">
        <f>IF(ISERROR(VLOOKUP(A53&amp;B53,$AJ:$AO,2,FALSE))=TRUE,"",VLOOKUP(A53&amp;B53,$AJ:$AO,2,FALSE))</f>
        <v>櫛田</v>
      </c>
      <c r="D53" s="470"/>
      <c r="E53" s="470"/>
      <c r="F53" s="38" t="s">
        <v>14</v>
      </c>
      <c r="G53" s="471" t="str">
        <f>IF(ISERROR(VLOOKUP(A53&amp;B53,$AJ:$AO,3,FALSE))=TRUE,"",VLOOKUP(A53&amp;B53,$AJ:$AO,3,FALSE))</f>
        <v>徳島</v>
      </c>
      <c r="H53" s="471"/>
      <c r="I53" s="39" t="s">
        <v>15</v>
      </c>
      <c r="J53" s="156"/>
      <c r="K53" s="234"/>
      <c r="L53" s="94"/>
      <c r="N53" s="213"/>
      <c r="O53" s="219"/>
      <c r="P53" s="238"/>
      <c r="Q53" s="223"/>
      <c r="R53" s="208"/>
      <c r="S53" s="208"/>
      <c r="T53" s="77" t="s">
        <v>14</v>
      </c>
      <c r="U53" s="472" t="str">
        <f>IF(ISERROR(VLOOKUP(AA52&amp;AB52,$AJ:$AO,4,FALSE))=TRUE,"",VLOOKUP(AA52&amp;AB52,$AJ:$AO,4,FALSE))</f>
        <v>ＥＳ高松</v>
      </c>
      <c r="V53" s="472"/>
      <c r="W53" s="472"/>
      <c r="X53" s="472"/>
      <c r="Y53" s="472"/>
      <c r="Z53" s="74" t="s">
        <v>15</v>
      </c>
      <c r="AA53" s="307"/>
      <c r="AB53" s="307"/>
    </row>
    <row r="54" spans="1:28" s="21" customFormat="1" ht="15" customHeight="1" thickTop="1" thickBot="1">
      <c r="A54" s="307"/>
      <c r="B54" s="307"/>
      <c r="C54" s="77" t="s">
        <v>14</v>
      </c>
      <c r="D54" s="472" t="str">
        <f>IF(ISERROR(VLOOKUP(A53&amp;B53,$AJ:$AO,4,FALSE))=TRUE,"",VLOOKUP(A53&amp;B53,$AJ:$AO,4,FALSE))</f>
        <v>北島クラブ</v>
      </c>
      <c r="E54" s="472"/>
      <c r="F54" s="472"/>
      <c r="G54" s="472"/>
      <c r="H54" s="472"/>
      <c r="I54" s="74" t="s">
        <v>15</v>
      </c>
      <c r="J54" s="159"/>
      <c r="K54" s="259"/>
      <c r="L54" s="225"/>
      <c r="M54" s="158"/>
      <c r="N54" s="158"/>
      <c r="O54" s="208"/>
      <c r="P54" s="208"/>
      <c r="Q54" s="222"/>
      <c r="R54" s="160"/>
      <c r="S54" s="161"/>
      <c r="T54" s="469" t="str">
        <f>IF(ISERROR(VLOOKUP(AA54&amp;AB54,$AJ:$AO,2,FALSE))=TRUE,"",VLOOKUP(AA54&amp;AB54,$AJ:$AO,2,FALSE))</f>
        <v>堀</v>
      </c>
      <c r="U54" s="470"/>
      <c r="V54" s="470"/>
      <c r="W54" s="38" t="s">
        <v>14</v>
      </c>
      <c r="X54" s="471" t="str">
        <f>IF(ISERROR(VLOOKUP(AA54&amp;AB54,$AJ:$AO,3,FALSE))=TRUE,"",VLOOKUP(AA54&amp;AB54,$AJ:$AO,3,FALSE))</f>
        <v>愛媛</v>
      </c>
      <c r="Y54" s="471"/>
      <c r="Z54" s="39" t="s">
        <v>15</v>
      </c>
      <c r="AA54" s="306" t="s">
        <v>4</v>
      </c>
      <c r="AB54" s="307">
        <v>3</v>
      </c>
    </row>
    <row r="55" spans="1:28" s="21" customFormat="1" ht="15" customHeight="1" thickTop="1" thickBot="1">
      <c r="A55" s="306" t="s">
        <v>5</v>
      </c>
      <c r="B55" s="307">
        <v>3</v>
      </c>
      <c r="C55" s="469" t="str">
        <f>IF(ISERROR(VLOOKUP(A55&amp;B55,$AJ:$AO,2,FALSE))=TRUE,"",VLOOKUP(A55&amp;B55,$AJ:$AO,2,FALSE))</f>
        <v>布谷</v>
      </c>
      <c r="D55" s="470"/>
      <c r="E55" s="470"/>
      <c r="F55" s="38" t="s">
        <v>14</v>
      </c>
      <c r="G55" s="471" t="str">
        <f>IF(ISERROR(VLOOKUP(A55&amp;B55,$AJ:$AO,3,FALSE))=TRUE,"",VLOOKUP(A55&amp;B55,$AJ:$AO,3,FALSE))</f>
        <v>徳島</v>
      </c>
      <c r="H55" s="471"/>
      <c r="I55" s="39" t="s">
        <v>15</v>
      </c>
      <c r="J55" s="245"/>
      <c r="K55" s="94"/>
      <c r="L55" s="94"/>
      <c r="N55" s="94"/>
      <c r="O55" s="90"/>
      <c r="Q55" s="94"/>
      <c r="R55" s="91"/>
      <c r="S55" s="91"/>
      <c r="T55" s="77" t="s">
        <v>14</v>
      </c>
      <c r="U55" s="472" t="str">
        <f>IF(ISERROR(VLOOKUP(AA54&amp;AB54,$AJ:$AO,4,FALSE))=TRUE,"",VLOOKUP(AA54&amp;AB54,$AJ:$AO,4,FALSE))</f>
        <v>アシスト</v>
      </c>
      <c r="V55" s="472"/>
      <c r="W55" s="472"/>
      <c r="X55" s="472"/>
      <c r="Y55" s="472"/>
      <c r="Z55" s="74" t="s">
        <v>15</v>
      </c>
      <c r="AA55" s="307"/>
      <c r="AB55" s="307"/>
    </row>
    <row r="56" spans="1:28" s="21" customFormat="1" ht="15" customHeight="1" thickTop="1">
      <c r="A56" s="307"/>
      <c r="B56" s="307"/>
      <c r="C56" s="77" t="s">
        <v>14</v>
      </c>
      <c r="D56" s="472" t="str">
        <f>IF(ISERROR(VLOOKUP(A55&amp;B55,$AJ:$AO,4,FALSE))=TRUE,"",VLOOKUP(A55&amp;B55,$AJ:$AO,4,FALSE))</f>
        <v>松茂スポーツクラブ</v>
      </c>
      <c r="E56" s="472"/>
      <c r="F56" s="472"/>
      <c r="G56" s="472"/>
      <c r="H56" s="472"/>
      <c r="I56" s="74" t="s">
        <v>15</v>
      </c>
      <c r="J56" s="19"/>
      <c r="K56" s="19"/>
      <c r="L56" s="19"/>
      <c r="N56" s="19"/>
      <c r="R56" s="19"/>
      <c r="S56" s="19"/>
    </row>
    <row r="57" spans="1:28" s="21" customFormat="1" ht="15" customHeight="1"/>
    <row r="58" spans="1:28" s="21" customFormat="1" ht="15" customHeight="1"/>
    <row r="59" spans="1:28" s="21" customFormat="1" ht="15" customHeight="1"/>
    <row r="60" spans="1:28" s="21" customFormat="1" ht="15" customHeight="1"/>
    <row r="61" spans="1:28" s="21" customFormat="1" ht="15" customHeight="1"/>
    <row r="62" spans="1:28" s="21" customFormat="1" ht="15" customHeight="1"/>
    <row r="63" spans="1:28" s="21" customFormat="1" ht="15" customHeight="1"/>
    <row r="64" spans="1:28" s="21" customFormat="1" ht="15" customHeight="1"/>
    <row r="65" s="21" customFormat="1" ht="15" customHeight="1"/>
    <row r="66" s="21" customFormat="1" ht="15" customHeight="1"/>
    <row r="67" s="21" customFormat="1" ht="15" customHeight="1"/>
    <row r="68" s="21" customFormat="1" ht="15" customHeight="1"/>
    <row r="69" s="21" customFormat="1" ht="15" customHeight="1"/>
    <row r="70" s="21" customFormat="1" ht="15" customHeight="1"/>
    <row r="71" s="21" customFormat="1" ht="15" customHeight="1"/>
    <row r="72" s="21" customFormat="1" ht="15" customHeight="1"/>
    <row r="73" s="21" customFormat="1" ht="15" customHeight="1"/>
    <row r="74" s="21" customFormat="1" ht="15" customHeight="1"/>
    <row r="75" s="21" customFormat="1" ht="15" customHeight="1"/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</sheetData>
  <mergeCells count="267">
    <mergeCell ref="D56:H56"/>
    <mergeCell ref="C51:E51"/>
    <mergeCell ref="G51:H51"/>
    <mergeCell ref="D52:H52"/>
    <mergeCell ref="T52:V52"/>
    <mergeCell ref="X52:Y52"/>
    <mergeCell ref="U53:Y53"/>
    <mergeCell ref="X54:Y54"/>
    <mergeCell ref="U55:Y55"/>
    <mergeCell ref="B46:B47"/>
    <mergeCell ref="C46:E46"/>
    <mergeCell ref="B49:I49"/>
    <mergeCell ref="D54:H54"/>
    <mergeCell ref="C55:E55"/>
    <mergeCell ref="G55:H55"/>
    <mergeCell ref="X46:Y46"/>
    <mergeCell ref="U47:Y47"/>
    <mergeCell ref="AG37:AH37"/>
    <mergeCell ref="L38:M38"/>
    <mergeCell ref="S38:T38"/>
    <mergeCell ref="G42:H42"/>
    <mergeCell ref="D43:H43"/>
    <mergeCell ref="G44:H44"/>
    <mergeCell ref="X42:Y42"/>
    <mergeCell ref="U43:Y43"/>
    <mergeCell ref="B40:H40"/>
    <mergeCell ref="AA44:AA45"/>
    <mergeCell ref="AB44:AB45"/>
    <mergeCell ref="AB54:AB55"/>
    <mergeCell ref="A35:G35"/>
    <mergeCell ref="A36:G36"/>
    <mergeCell ref="L36:M36"/>
    <mergeCell ref="S36:T36"/>
    <mergeCell ref="A37:G37"/>
    <mergeCell ref="L37:M37"/>
    <mergeCell ref="S37:T37"/>
    <mergeCell ref="A32:A33"/>
    <mergeCell ref="B32:D32"/>
    <mergeCell ref="F32:G32"/>
    <mergeCell ref="J32:L32"/>
    <mergeCell ref="O32:Q32"/>
    <mergeCell ref="S32:W33"/>
    <mergeCell ref="Z36:AA36"/>
    <mergeCell ref="Z37:AA37"/>
    <mergeCell ref="A44:A45"/>
    <mergeCell ref="B44:B45"/>
    <mergeCell ref="C44:E44"/>
    <mergeCell ref="T44:V44"/>
    <mergeCell ref="U45:Y45"/>
    <mergeCell ref="X44:Y44"/>
    <mergeCell ref="D45:H45"/>
    <mergeCell ref="V31:W31"/>
    <mergeCell ref="A30:A31"/>
    <mergeCell ref="B30:D30"/>
    <mergeCell ref="F30:G30"/>
    <mergeCell ref="J30:L30"/>
    <mergeCell ref="N30:R31"/>
    <mergeCell ref="T30:V30"/>
    <mergeCell ref="N33:O33"/>
    <mergeCell ref="Q33:R33"/>
    <mergeCell ref="A28:A29"/>
    <mergeCell ref="B28:D28"/>
    <mergeCell ref="F28:G28"/>
    <mergeCell ref="I28:M29"/>
    <mergeCell ref="O28:Q28"/>
    <mergeCell ref="T28:V28"/>
    <mergeCell ref="X28:Y29"/>
    <mergeCell ref="X32:Y33"/>
    <mergeCell ref="Z32:AA33"/>
    <mergeCell ref="C33:G33"/>
    <mergeCell ref="I33:J33"/>
    <mergeCell ref="L33:M33"/>
    <mergeCell ref="Z28:AA29"/>
    <mergeCell ref="C29:G29"/>
    <mergeCell ref="N29:O29"/>
    <mergeCell ref="Q29:R29"/>
    <mergeCell ref="S29:T29"/>
    <mergeCell ref="V29:W29"/>
    <mergeCell ref="X30:Y31"/>
    <mergeCell ref="Z30:AA31"/>
    <mergeCell ref="C31:G31"/>
    <mergeCell ref="I31:J31"/>
    <mergeCell ref="L31:M31"/>
    <mergeCell ref="S31:T31"/>
    <mergeCell ref="AE17:AF18"/>
    <mergeCell ref="AA18:AB18"/>
    <mergeCell ref="S18:T18"/>
    <mergeCell ref="V18:W18"/>
    <mergeCell ref="X18:Y18"/>
    <mergeCell ref="T27:V27"/>
    <mergeCell ref="X27:Y27"/>
    <mergeCell ref="Z27:AA27"/>
    <mergeCell ref="B27:C27"/>
    <mergeCell ref="D27:G27"/>
    <mergeCell ref="J27:L27"/>
    <mergeCell ref="O27:Q27"/>
    <mergeCell ref="F19:G19"/>
    <mergeCell ref="F21:G21"/>
    <mergeCell ref="F23:G23"/>
    <mergeCell ref="AC21:AD22"/>
    <mergeCell ref="AC19:AD20"/>
    <mergeCell ref="AE21:AF22"/>
    <mergeCell ref="T19:V19"/>
    <mergeCell ref="AC23:AD24"/>
    <mergeCell ref="AE23:AF24"/>
    <mergeCell ref="I24:J24"/>
    <mergeCell ref="L24:M24"/>
    <mergeCell ref="N24:O24"/>
    <mergeCell ref="Q24:R24"/>
    <mergeCell ref="S24:T24"/>
    <mergeCell ref="AE19:AF20"/>
    <mergeCell ref="AA20:AB20"/>
    <mergeCell ref="A55:A56"/>
    <mergeCell ref="B55:B56"/>
    <mergeCell ref="T46:V46"/>
    <mergeCell ref="AB42:AB43"/>
    <mergeCell ref="A42:A43"/>
    <mergeCell ref="B42:B43"/>
    <mergeCell ref="C42:E42"/>
    <mergeCell ref="T42:V42"/>
    <mergeCell ref="AA42:AA43"/>
    <mergeCell ref="AA46:AA47"/>
    <mergeCell ref="AA52:AA53"/>
    <mergeCell ref="AB52:AB53"/>
    <mergeCell ref="A53:A54"/>
    <mergeCell ref="B53:B54"/>
    <mergeCell ref="C53:E53"/>
    <mergeCell ref="A51:A52"/>
    <mergeCell ref="B51:B52"/>
    <mergeCell ref="T54:V54"/>
    <mergeCell ref="G53:H53"/>
    <mergeCell ref="AA54:AA55"/>
    <mergeCell ref="AB46:AB47"/>
    <mergeCell ref="D47:H47"/>
    <mergeCell ref="G46:H46"/>
    <mergeCell ref="A46:A47"/>
    <mergeCell ref="Z26:AA26"/>
    <mergeCell ref="A23:A24"/>
    <mergeCell ref="J23:L23"/>
    <mergeCell ref="O23:Q23"/>
    <mergeCell ref="T23:V23"/>
    <mergeCell ref="X23:AB24"/>
    <mergeCell ref="V24:W24"/>
    <mergeCell ref="B23:D23"/>
    <mergeCell ref="C24:G24"/>
    <mergeCell ref="W26:Y26"/>
    <mergeCell ref="A21:A22"/>
    <mergeCell ref="J21:L21"/>
    <mergeCell ref="O21:Q21"/>
    <mergeCell ref="Q22:R22"/>
    <mergeCell ref="X22:Y22"/>
    <mergeCell ref="N22:O22"/>
    <mergeCell ref="I22:J22"/>
    <mergeCell ref="L22:M22"/>
    <mergeCell ref="Y19:AA19"/>
    <mergeCell ref="S21:W22"/>
    <mergeCell ref="Y21:AA21"/>
    <mergeCell ref="AA22:AB22"/>
    <mergeCell ref="A19:A20"/>
    <mergeCell ref="J19:L19"/>
    <mergeCell ref="N19:R20"/>
    <mergeCell ref="I20:J20"/>
    <mergeCell ref="L20:M20"/>
    <mergeCell ref="B21:D21"/>
    <mergeCell ref="C20:G20"/>
    <mergeCell ref="C22:G22"/>
    <mergeCell ref="B19:D19"/>
    <mergeCell ref="S20:T20"/>
    <mergeCell ref="V20:W20"/>
    <mergeCell ref="X20:Y20"/>
    <mergeCell ref="D1:AE1"/>
    <mergeCell ref="AC17:AD18"/>
    <mergeCell ref="AE12:AF13"/>
    <mergeCell ref="N8:R9"/>
    <mergeCell ref="S10:W11"/>
    <mergeCell ref="AC10:AD11"/>
    <mergeCell ref="AE10:AF11"/>
    <mergeCell ref="AA9:AB9"/>
    <mergeCell ref="N13:O13"/>
    <mergeCell ref="J16:L16"/>
    <mergeCell ref="AE4:AF4"/>
    <mergeCell ref="C3:H3"/>
    <mergeCell ref="B8:D8"/>
    <mergeCell ref="B10:D10"/>
    <mergeCell ref="AC4:AD4"/>
    <mergeCell ref="N18:O18"/>
    <mergeCell ref="O17:Q17"/>
    <mergeCell ref="Q18:R18"/>
    <mergeCell ref="X9:Y9"/>
    <mergeCell ref="X11:Y11"/>
    <mergeCell ref="B5:C5"/>
    <mergeCell ref="D5:G5"/>
    <mergeCell ref="AC8:AD9"/>
    <mergeCell ref="AE8:AF9"/>
    <mergeCell ref="A8:A9"/>
    <mergeCell ref="A10:A11"/>
    <mergeCell ref="T8:V8"/>
    <mergeCell ref="Y8:AA8"/>
    <mergeCell ref="J8:L8"/>
    <mergeCell ref="F8:G8"/>
    <mergeCell ref="F10:G10"/>
    <mergeCell ref="I9:J9"/>
    <mergeCell ref="N11:O11"/>
    <mergeCell ref="L9:M9"/>
    <mergeCell ref="S9:T9"/>
    <mergeCell ref="V9:W9"/>
    <mergeCell ref="A17:A18"/>
    <mergeCell ref="A12:A13"/>
    <mergeCell ref="O12:Q12"/>
    <mergeCell ref="B16:C16"/>
    <mergeCell ref="I17:M18"/>
    <mergeCell ref="B17:D17"/>
    <mergeCell ref="AA11:AB11"/>
    <mergeCell ref="C18:G18"/>
    <mergeCell ref="C11:G11"/>
    <mergeCell ref="I11:J11"/>
    <mergeCell ref="T17:V17"/>
    <mergeCell ref="Y17:AA17"/>
    <mergeCell ref="F17:G17"/>
    <mergeCell ref="AE15:AF15"/>
    <mergeCell ref="AC16:AD16"/>
    <mergeCell ref="AE16:AF16"/>
    <mergeCell ref="AC12:AD13"/>
    <mergeCell ref="O16:Q16"/>
    <mergeCell ref="D16:G16"/>
    <mergeCell ref="I13:J13"/>
    <mergeCell ref="L13:M13"/>
    <mergeCell ref="T16:V16"/>
    <mergeCell ref="Y16:AA16"/>
    <mergeCell ref="C13:G13"/>
    <mergeCell ref="T12:V12"/>
    <mergeCell ref="B12:D12"/>
    <mergeCell ref="AC15:AD15"/>
    <mergeCell ref="J12:L12"/>
    <mergeCell ref="F12:G12"/>
    <mergeCell ref="X12:AB13"/>
    <mergeCell ref="O10:Q10"/>
    <mergeCell ref="Y10:AA10"/>
    <mergeCell ref="Q11:R11"/>
    <mergeCell ref="L11:M11"/>
    <mergeCell ref="J10:L10"/>
    <mergeCell ref="Q13:R13"/>
    <mergeCell ref="S13:T13"/>
    <mergeCell ref="V13:W13"/>
    <mergeCell ref="C9:G9"/>
    <mergeCell ref="Y5:AA5"/>
    <mergeCell ref="AC5:AD5"/>
    <mergeCell ref="AE5:AF5"/>
    <mergeCell ref="T5:V5"/>
    <mergeCell ref="AE6:AF7"/>
    <mergeCell ref="AC6:AD7"/>
    <mergeCell ref="A6:A7"/>
    <mergeCell ref="I6:M7"/>
    <mergeCell ref="O6:Q6"/>
    <mergeCell ref="N7:O7"/>
    <mergeCell ref="Q7:R7"/>
    <mergeCell ref="Y6:AA6"/>
    <mergeCell ref="S7:T7"/>
    <mergeCell ref="V7:W7"/>
    <mergeCell ref="X7:Y7"/>
    <mergeCell ref="F6:G6"/>
    <mergeCell ref="AA7:AB7"/>
    <mergeCell ref="T6:V6"/>
    <mergeCell ref="B6:D6"/>
    <mergeCell ref="C7:G7"/>
    <mergeCell ref="J5:L5"/>
    <mergeCell ref="O5:Q5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orientation="portrait" blackAndWhite="1" verticalDpi="300" r:id="rId1"/>
  <headerFooter alignWithMargins="0">
    <oddFooter>&amp;C&amp;10-21-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Q169"/>
  <sheetViews>
    <sheetView view="pageBreakPreview" topLeftCell="A28" zoomScaleNormal="100" zoomScaleSheetLayoutView="100" workbookViewId="0">
      <selection activeCell="AF32" sqref="AF32"/>
    </sheetView>
  </sheetViews>
  <sheetFormatPr defaultColWidth="2.625" defaultRowHeight="15" customHeight="1"/>
  <cols>
    <col min="1" max="16384" width="2.625" style="3"/>
  </cols>
  <sheetData>
    <row r="1" spans="1:43" ht="21" customHeight="1">
      <c r="C1" s="35"/>
      <c r="D1" s="401" t="s">
        <v>523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43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43" s="21" customFormat="1" ht="15" customHeight="1">
      <c r="B3" s="2" t="s">
        <v>33</v>
      </c>
      <c r="C3" s="321" t="s">
        <v>1</v>
      </c>
      <c r="D3" s="321"/>
      <c r="E3" s="321"/>
      <c r="F3" s="321"/>
      <c r="G3" s="321"/>
      <c r="H3" s="2" t="s">
        <v>34</v>
      </c>
    </row>
    <row r="4" spans="1:43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C4" s="338">
        <v>26</v>
      </c>
      <c r="AD4" s="338"/>
      <c r="AE4" s="337" t="s">
        <v>35</v>
      </c>
      <c r="AF4" s="337"/>
      <c r="AG4" s="19"/>
    </row>
    <row r="5" spans="1:43" s="21" customFormat="1" ht="15" customHeight="1">
      <c r="A5" s="31"/>
      <c r="B5" s="483" t="s">
        <v>3</v>
      </c>
      <c r="C5" s="392"/>
      <c r="D5" s="483" t="s">
        <v>25</v>
      </c>
      <c r="E5" s="392"/>
      <c r="F5" s="392"/>
      <c r="G5" s="392"/>
      <c r="H5" s="26"/>
      <c r="I5" s="44"/>
      <c r="J5" s="545" t="str">
        <f>B6</f>
        <v>弘光</v>
      </c>
      <c r="K5" s="545"/>
      <c r="L5" s="545"/>
      <c r="M5" s="45"/>
      <c r="N5" s="46"/>
      <c r="O5" s="545" t="str">
        <f>B8</f>
        <v>佐藤</v>
      </c>
      <c r="P5" s="545"/>
      <c r="Q5" s="545"/>
      <c r="R5" s="45"/>
      <c r="S5" s="46"/>
      <c r="T5" s="545" t="str">
        <f>B10</f>
        <v>池田</v>
      </c>
      <c r="U5" s="545"/>
      <c r="V5" s="545"/>
      <c r="W5" s="45"/>
      <c r="X5" s="46"/>
      <c r="Y5" s="545" t="str">
        <f>B12</f>
        <v>阿部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43" s="21" customFormat="1" ht="15" customHeight="1">
      <c r="A6" s="400">
        <v>1</v>
      </c>
      <c r="B6" s="470" t="s">
        <v>125</v>
      </c>
      <c r="C6" s="470"/>
      <c r="D6" s="470"/>
      <c r="E6" s="38" t="s">
        <v>14</v>
      </c>
      <c r="F6" s="471" t="s">
        <v>79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○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6</v>
      </c>
      <c r="AD6" s="546"/>
      <c r="AE6" s="546">
        <f>IF(AC6="","",RANK(AC6,AC6:AD13,))</f>
        <v>1</v>
      </c>
      <c r="AF6" s="547"/>
      <c r="AJ6" s="21" t="str">
        <f>B5&amp;AE6</f>
        <v>Ａ1</v>
      </c>
      <c r="AK6" s="21" t="str">
        <f>B6</f>
        <v>弘光</v>
      </c>
      <c r="AL6" s="21" t="str">
        <f>F6</f>
        <v>高知</v>
      </c>
      <c r="AM6" s="19" t="str">
        <f>C7</f>
        <v>四国銀行</v>
      </c>
    </row>
    <row r="7" spans="1:43" s="21" customFormat="1" ht="15" customHeight="1">
      <c r="A7" s="353"/>
      <c r="B7" s="71" t="s">
        <v>14</v>
      </c>
      <c r="C7" s="525" t="s">
        <v>322</v>
      </c>
      <c r="D7" s="525"/>
      <c r="E7" s="525"/>
      <c r="F7" s="525"/>
      <c r="G7" s="525"/>
      <c r="H7" s="73" t="s">
        <v>15</v>
      </c>
      <c r="I7" s="430"/>
      <c r="J7" s="357"/>
      <c r="K7" s="357"/>
      <c r="L7" s="357"/>
      <c r="M7" s="357"/>
      <c r="N7" s="365">
        <v>2</v>
      </c>
      <c r="O7" s="364"/>
      <c r="P7" s="2" t="s">
        <v>8</v>
      </c>
      <c r="Q7" s="364">
        <v>0</v>
      </c>
      <c r="R7" s="366"/>
      <c r="S7" s="364">
        <v>2</v>
      </c>
      <c r="T7" s="364"/>
      <c r="U7" s="2" t="s">
        <v>8</v>
      </c>
      <c r="V7" s="364">
        <v>0</v>
      </c>
      <c r="W7" s="366"/>
      <c r="X7" s="365">
        <v>2</v>
      </c>
      <c r="Y7" s="364"/>
      <c r="Z7" s="2" t="s">
        <v>8</v>
      </c>
      <c r="AA7" s="364">
        <v>0</v>
      </c>
      <c r="AB7" s="367"/>
      <c r="AC7" s="551"/>
      <c r="AD7" s="548"/>
      <c r="AE7" s="548"/>
      <c r="AF7" s="549"/>
      <c r="AM7" s="19"/>
      <c r="AN7" s="42"/>
      <c r="AO7" s="42"/>
      <c r="AP7" s="42"/>
      <c r="AQ7" s="42"/>
    </row>
    <row r="8" spans="1:43" s="21" customFormat="1" ht="15" customHeight="1">
      <c r="A8" s="341">
        <v>2</v>
      </c>
      <c r="B8" s="482" t="s">
        <v>366</v>
      </c>
      <c r="C8" s="482"/>
      <c r="D8" s="482"/>
      <c r="E8" s="40" t="s">
        <v>14</v>
      </c>
      <c r="F8" s="492" t="s">
        <v>81</v>
      </c>
      <c r="G8" s="492"/>
      <c r="H8" s="41" t="s">
        <v>15</v>
      </c>
      <c r="I8" s="66"/>
      <c r="J8" s="346" t="str">
        <f>IF(I9="","",IF(I9&gt;L9,"○","×"))</f>
        <v>×</v>
      </c>
      <c r="K8" s="346"/>
      <c r="L8" s="346"/>
      <c r="M8" s="63"/>
      <c r="N8" s="347"/>
      <c r="O8" s="348"/>
      <c r="P8" s="348"/>
      <c r="Q8" s="348"/>
      <c r="R8" s="378"/>
      <c r="S8" s="193"/>
      <c r="T8" s="417" t="str">
        <f>IF(S9="","",IF(S9&gt;V9,"○","×"))</f>
        <v>×</v>
      </c>
      <c r="U8" s="417"/>
      <c r="V8" s="417"/>
      <c r="W8" s="193"/>
      <c r="X8" s="192"/>
      <c r="Y8" s="417" t="str">
        <f>IF(X9="","",IF(X9&gt;AA9,"○","×"))</f>
        <v>○</v>
      </c>
      <c r="Z8" s="417"/>
      <c r="AA8" s="417"/>
      <c r="AB8" s="250"/>
      <c r="AC8" s="341">
        <f>IF(AND(J8="",T8="",Y8=""),"",COUNTIF(I8:AB9,"○")*2+COUNTIF(I8:AB9,"×"))</f>
        <v>4</v>
      </c>
      <c r="AD8" s="407"/>
      <c r="AE8" s="537">
        <v>3</v>
      </c>
      <c r="AF8" s="538"/>
      <c r="AJ8" s="21" t="str">
        <f>B5&amp;AE8</f>
        <v>Ａ3</v>
      </c>
      <c r="AK8" s="21" t="str">
        <f>B8</f>
        <v>佐藤</v>
      </c>
      <c r="AL8" s="21" t="str">
        <f>F8</f>
        <v>徳島</v>
      </c>
      <c r="AM8" s="19" t="str">
        <f>C9</f>
        <v>北島クラブ</v>
      </c>
      <c r="AN8" s="42"/>
      <c r="AO8" s="42"/>
      <c r="AP8" s="42"/>
      <c r="AQ8" s="42"/>
    </row>
    <row r="9" spans="1:43" s="21" customFormat="1" ht="15" customHeight="1">
      <c r="A9" s="408"/>
      <c r="B9" s="71" t="s">
        <v>14</v>
      </c>
      <c r="C9" s="525" t="s">
        <v>489</v>
      </c>
      <c r="D9" s="525"/>
      <c r="E9" s="525"/>
      <c r="F9" s="525"/>
      <c r="G9" s="525"/>
      <c r="H9" s="73" t="s">
        <v>15</v>
      </c>
      <c r="I9" s="373">
        <f>IF(Q7="","",Q7)</f>
        <v>0</v>
      </c>
      <c r="J9" s="374"/>
      <c r="K9" s="5" t="s">
        <v>8</v>
      </c>
      <c r="L9" s="374">
        <f>IF(N7="","",N7)</f>
        <v>2</v>
      </c>
      <c r="M9" s="374"/>
      <c r="N9" s="379"/>
      <c r="O9" s="380"/>
      <c r="P9" s="380"/>
      <c r="Q9" s="380"/>
      <c r="R9" s="381"/>
      <c r="S9" s="420">
        <v>0</v>
      </c>
      <c r="T9" s="420"/>
      <c r="U9" s="206" t="s">
        <v>8</v>
      </c>
      <c r="V9" s="420">
        <v>2</v>
      </c>
      <c r="W9" s="420"/>
      <c r="X9" s="428">
        <v>2</v>
      </c>
      <c r="Y9" s="420"/>
      <c r="Z9" s="206" t="s">
        <v>8</v>
      </c>
      <c r="AA9" s="420">
        <v>0</v>
      </c>
      <c r="AB9" s="508"/>
      <c r="AC9" s="353"/>
      <c r="AD9" s="416"/>
      <c r="AE9" s="535"/>
      <c r="AF9" s="536"/>
      <c r="AM9" s="19"/>
      <c r="AN9" s="42"/>
      <c r="AO9" s="42"/>
      <c r="AP9" s="42"/>
      <c r="AQ9" s="42"/>
    </row>
    <row r="10" spans="1:43" s="21" customFormat="1" ht="15" customHeight="1">
      <c r="A10" s="341">
        <v>3</v>
      </c>
      <c r="B10" s="482" t="s">
        <v>356</v>
      </c>
      <c r="C10" s="482"/>
      <c r="D10" s="482"/>
      <c r="E10" s="40" t="s">
        <v>14</v>
      </c>
      <c r="F10" s="492" t="s">
        <v>82</v>
      </c>
      <c r="G10" s="492"/>
      <c r="H10" s="41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251"/>
      <c r="O10" s="427" t="str">
        <f>IF(N11="","",IF(N11&gt;Q11,"○","×"))</f>
        <v>○</v>
      </c>
      <c r="P10" s="427"/>
      <c r="Q10" s="427"/>
      <c r="R10" s="198"/>
      <c r="S10" s="357"/>
      <c r="T10" s="357"/>
      <c r="U10" s="357"/>
      <c r="V10" s="357"/>
      <c r="W10" s="357"/>
      <c r="X10" s="251"/>
      <c r="Y10" s="427" t="str">
        <f>IF(X11="","",IF(X11&gt;AA11,"○","×"))</f>
        <v>×</v>
      </c>
      <c r="Z10" s="427"/>
      <c r="AA10" s="427"/>
      <c r="AB10" s="281"/>
      <c r="AC10" s="551">
        <f>IF(AND(O10="",J10="",Y10=""),"",COUNTIF(I10:AB11,"○")*2+COUNTIF(I10:AB11,"×"))</f>
        <v>4</v>
      </c>
      <c r="AD10" s="548"/>
      <c r="AE10" s="548">
        <f>IF(AC10="","",RANK(AC10,AC6:AD13,))</f>
        <v>2</v>
      </c>
      <c r="AF10" s="549"/>
      <c r="AJ10" s="21" t="str">
        <f>B5&amp;AE10</f>
        <v>Ａ2</v>
      </c>
      <c r="AK10" s="21" t="str">
        <f>B10</f>
        <v>池田</v>
      </c>
      <c r="AL10" s="21" t="str">
        <f>F10</f>
        <v>愛媛</v>
      </c>
      <c r="AM10" s="19" t="str">
        <f>C11</f>
        <v>西条卓友会</v>
      </c>
      <c r="AN10" s="42"/>
      <c r="AO10" s="42"/>
      <c r="AP10" s="42"/>
      <c r="AQ10" s="42"/>
    </row>
    <row r="11" spans="1:43" s="21" customFormat="1" ht="15" customHeight="1">
      <c r="A11" s="408"/>
      <c r="B11" s="42" t="s">
        <v>14</v>
      </c>
      <c r="C11" s="491" t="s">
        <v>358</v>
      </c>
      <c r="D11" s="491"/>
      <c r="E11" s="491"/>
      <c r="F11" s="491"/>
      <c r="G11" s="491"/>
      <c r="H11" s="43" t="s">
        <v>15</v>
      </c>
      <c r="I11" s="363">
        <f>IF(V7="","",V7)</f>
        <v>0</v>
      </c>
      <c r="J11" s="364"/>
      <c r="K11" s="2" t="s">
        <v>8</v>
      </c>
      <c r="L11" s="364">
        <f>IF(S7="","",S7)</f>
        <v>2</v>
      </c>
      <c r="M11" s="364"/>
      <c r="N11" s="509">
        <f>IF(V9="","",V9)</f>
        <v>2</v>
      </c>
      <c r="O11" s="410"/>
      <c r="P11" s="207" t="s">
        <v>8</v>
      </c>
      <c r="Q11" s="410">
        <f>IF(S9="","",S9)</f>
        <v>0</v>
      </c>
      <c r="R11" s="411"/>
      <c r="S11" s="357"/>
      <c r="T11" s="357"/>
      <c r="U11" s="357"/>
      <c r="V11" s="357"/>
      <c r="W11" s="357"/>
      <c r="X11" s="509">
        <v>1</v>
      </c>
      <c r="Y11" s="410"/>
      <c r="Z11" s="207" t="s">
        <v>8</v>
      </c>
      <c r="AA11" s="410">
        <v>2</v>
      </c>
      <c r="AB11" s="510"/>
      <c r="AC11" s="551"/>
      <c r="AD11" s="548"/>
      <c r="AE11" s="548"/>
      <c r="AF11" s="549"/>
      <c r="AM11" s="19"/>
      <c r="AN11" s="42"/>
      <c r="AO11" s="42"/>
      <c r="AP11" s="42"/>
      <c r="AQ11" s="42"/>
    </row>
    <row r="12" spans="1:43" s="21" customFormat="1" ht="15" customHeight="1">
      <c r="A12" s="399">
        <v>4</v>
      </c>
      <c r="B12" s="482" t="s">
        <v>96</v>
      </c>
      <c r="C12" s="482"/>
      <c r="D12" s="482"/>
      <c r="E12" s="40" t="s">
        <v>14</v>
      </c>
      <c r="F12" s="492" t="s">
        <v>84</v>
      </c>
      <c r="G12" s="492"/>
      <c r="H12" s="41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192"/>
      <c r="O12" s="417" t="str">
        <f>IF(N13="","",IF(N13&gt;Q13,"○","×"))</f>
        <v>×</v>
      </c>
      <c r="P12" s="417"/>
      <c r="Q12" s="417"/>
      <c r="R12" s="194"/>
      <c r="S12" s="193"/>
      <c r="T12" s="417" t="str">
        <f>IF(S13="","",IF(S13&gt;V13,"○","×"))</f>
        <v>○</v>
      </c>
      <c r="U12" s="417"/>
      <c r="V12" s="417"/>
      <c r="W12" s="193"/>
      <c r="X12" s="347"/>
      <c r="Y12" s="348"/>
      <c r="Z12" s="348"/>
      <c r="AA12" s="348"/>
      <c r="AB12" s="349"/>
      <c r="AC12" s="551">
        <f>IF(AND(O12="",T12="",J12=""),"",COUNTIF(I12:AB13,"○")*2+COUNTIF(I12:AB13,"×"))</f>
        <v>4</v>
      </c>
      <c r="AD12" s="548"/>
      <c r="AE12" s="548">
        <v>4</v>
      </c>
      <c r="AF12" s="549"/>
      <c r="AJ12" s="21" t="str">
        <f>B5&amp;AE12</f>
        <v>Ａ4</v>
      </c>
      <c r="AK12" s="21" t="str">
        <f>B12</f>
        <v>阿部</v>
      </c>
      <c r="AL12" s="21" t="str">
        <f>F12</f>
        <v>香川</v>
      </c>
      <c r="AM12" s="19" t="str">
        <f>C13</f>
        <v>丸亀ＳＣ</v>
      </c>
      <c r="AN12" s="42"/>
      <c r="AO12" s="42"/>
      <c r="AP12" s="42"/>
      <c r="AQ12" s="42"/>
    </row>
    <row r="13" spans="1:43" s="21" customFormat="1" ht="15" customHeight="1">
      <c r="A13" s="442"/>
      <c r="B13" s="72" t="s">
        <v>14</v>
      </c>
      <c r="C13" s="475" t="s">
        <v>515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8</v>
      </c>
      <c r="L13" s="336">
        <f>IF(X7="","",X7)</f>
        <v>2</v>
      </c>
      <c r="M13" s="336"/>
      <c r="N13" s="506">
        <f>IF(AA9="","",AA9)</f>
        <v>0</v>
      </c>
      <c r="O13" s="505"/>
      <c r="P13" s="252" t="s">
        <v>8</v>
      </c>
      <c r="Q13" s="505">
        <f>IF(X9="","",X9)</f>
        <v>2</v>
      </c>
      <c r="R13" s="507"/>
      <c r="S13" s="505">
        <f>IF(AA11="","",AA11)</f>
        <v>2</v>
      </c>
      <c r="T13" s="505"/>
      <c r="U13" s="252" t="s">
        <v>8</v>
      </c>
      <c r="V13" s="505">
        <f>IF(X11="","",X11)</f>
        <v>1</v>
      </c>
      <c r="W13" s="505"/>
      <c r="X13" s="350"/>
      <c r="Y13" s="351"/>
      <c r="Z13" s="351"/>
      <c r="AA13" s="351"/>
      <c r="AB13" s="352"/>
      <c r="AC13" s="552"/>
      <c r="AD13" s="553"/>
      <c r="AE13" s="553"/>
      <c r="AF13" s="554"/>
      <c r="AJ13" s="19"/>
      <c r="AK13" s="19"/>
      <c r="AL13" s="19"/>
      <c r="AM13" s="19"/>
      <c r="AN13" s="19"/>
      <c r="AO13" s="19"/>
      <c r="AP13" s="19"/>
      <c r="AQ13" s="19"/>
    </row>
    <row r="14" spans="1:43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17"/>
      <c r="Z14" s="16"/>
      <c r="AA14" s="16"/>
      <c r="AB14" s="16"/>
      <c r="AC14" s="16"/>
      <c r="AJ14" s="19"/>
      <c r="AK14" s="19"/>
      <c r="AL14" s="19"/>
      <c r="AM14" s="19"/>
      <c r="AN14" s="19"/>
      <c r="AO14" s="19"/>
      <c r="AP14" s="19"/>
      <c r="AQ14" s="19"/>
    </row>
    <row r="15" spans="1:43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AC15" s="359">
        <v>27</v>
      </c>
      <c r="AD15" s="359"/>
      <c r="AE15" s="358" t="s">
        <v>2</v>
      </c>
      <c r="AF15" s="358"/>
      <c r="AG15" s="19"/>
      <c r="AJ15" s="19"/>
      <c r="AK15" s="19"/>
      <c r="AL15" s="19"/>
      <c r="AM15" s="19"/>
      <c r="AN15" s="19"/>
      <c r="AO15" s="19"/>
      <c r="AP15" s="19"/>
      <c r="AQ15" s="19"/>
    </row>
    <row r="16" spans="1:43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仁科</v>
      </c>
      <c r="K16" s="545"/>
      <c r="L16" s="545"/>
      <c r="M16" s="45"/>
      <c r="N16" s="46"/>
      <c r="O16" s="545" t="str">
        <f>B19</f>
        <v>亀石</v>
      </c>
      <c r="P16" s="545"/>
      <c r="Q16" s="545"/>
      <c r="R16" s="45"/>
      <c r="S16" s="46"/>
      <c r="T16" s="545" t="str">
        <f>B21</f>
        <v>西岡</v>
      </c>
      <c r="U16" s="545"/>
      <c r="V16" s="545"/>
      <c r="W16" s="45"/>
      <c r="X16" s="46"/>
      <c r="Y16" s="545" t="str">
        <f>B23</f>
        <v>近藤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  <c r="AJ16" s="19"/>
      <c r="AK16" s="42"/>
      <c r="AL16" s="42"/>
      <c r="AM16" s="42"/>
      <c r="AN16" s="42"/>
      <c r="AO16" s="42"/>
      <c r="AP16" s="42"/>
      <c r="AQ16" s="42"/>
    </row>
    <row r="17" spans="1:43" s="21" customFormat="1" ht="15" customHeight="1">
      <c r="A17" s="400">
        <v>1</v>
      </c>
      <c r="B17" s="470" t="s">
        <v>402</v>
      </c>
      <c r="C17" s="470"/>
      <c r="D17" s="470"/>
      <c r="E17" s="38" t="s">
        <v>14</v>
      </c>
      <c r="F17" s="471" t="s">
        <v>82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○</v>
      </c>
      <c r="P17" s="388"/>
      <c r="Q17" s="388"/>
      <c r="R17" s="59"/>
      <c r="S17" s="58"/>
      <c r="T17" s="388" t="str">
        <f>IF(S18="","",IF(S18&gt;V18,"○","×"))</f>
        <v>×</v>
      </c>
      <c r="U17" s="388"/>
      <c r="V17" s="388"/>
      <c r="W17" s="59"/>
      <c r="X17" s="60"/>
      <c r="Y17" s="388" t="str">
        <f>IF(X18="","",IF(X18&gt;AA18,"○","×"))</f>
        <v>○</v>
      </c>
      <c r="Z17" s="388"/>
      <c r="AA17" s="388"/>
      <c r="AB17" s="49"/>
      <c r="AC17" s="550">
        <f>IF(AND(O17="",T17="",Y17=""),"",COUNTIF(I17:AB18,"○")*2+COUNTIF(I17:AB18,"×"))</f>
        <v>5</v>
      </c>
      <c r="AD17" s="546"/>
      <c r="AE17" s="546">
        <f>IF(AC17="","",RANK(AC17,AC17:AD24,))</f>
        <v>2</v>
      </c>
      <c r="AF17" s="547"/>
      <c r="AJ17" s="21" t="str">
        <f>B16&amp;AE17</f>
        <v>Ｂ2</v>
      </c>
      <c r="AK17" s="21" t="str">
        <f>B17</f>
        <v>仁科</v>
      </c>
      <c r="AL17" s="21" t="str">
        <f>F17</f>
        <v>愛媛</v>
      </c>
      <c r="AM17" s="19" t="str">
        <f>C18</f>
        <v>伊予卓研</v>
      </c>
      <c r="AN17" s="42"/>
      <c r="AO17" s="42"/>
      <c r="AP17" s="42"/>
      <c r="AQ17" s="42"/>
    </row>
    <row r="18" spans="1:43" s="21" customFormat="1" ht="15" customHeight="1">
      <c r="A18" s="353"/>
      <c r="B18" s="71" t="s">
        <v>14</v>
      </c>
      <c r="C18" s="525" t="s">
        <v>403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65">
        <v>2</v>
      </c>
      <c r="O18" s="364"/>
      <c r="P18" s="2" t="s">
        <v>8</v>
      </c>
      <c r="Q18" s="364">
        <v>1</v>
      </c>
      <c r="R18" s="366"/>
      <c r="S18" s="364">
        <v>0</v>
      </c>
      <c r="T18" s="364"/>
      <c r="U18" s="2" t="s">
        <v>8</v>
      </c>
      <c r="V18" s="364">
        <v>2</v>
      </c>
      <c r="W18" s="366"/>
      <c r="X18" s="365">
        <v>2</v>
      </c>
      <c r="Y18" s="364"/>
      <c r="Z18" s="2" t="s">
        <v>8</v>
      </c>
      <c r="AA18" s="364">
        <v>0</v>
      </c>
      <c r="AB18" s="367"/>
      <c r="AC18" s="551"/>
      <c r="AD18" s="548"/>
      <c r="AE18" s="548"/>
      <c r="AF18" s="549"/>
      <c r="AM18" s="19"/>
      <c r="AN18" s="42"/>
      <c r="AO18" s="42"/>
      <c r="AP18" s="42"/>
      <c r="AQ18" s="42"/>
    </row>
    <row r="19" spans="1:43" s="21" customFormat="1" ht="15" customHeight="1">
      <c r="A19" s="399">
        <v>2</v>
      </c>
      <c r="B19" s="482" t="s">
        <v>262</v>
      </c>
      <c r="C19" s="482"/>
      <c r="D19" s="482"/>
      <c r="E19" s="40" t="s">
        <v>14</v>
      </c>
      <c r="F19" s="492" t="s">
        <v>84</v>
      </c>
      <c r="G19" s="492"/>
      <c r="H19" s="41" t="s">
        <v>15</v>
      </c>
      <c r="I19" s="66"/>
      <c r="J19" s="346" t="str">
        <f>IF(I20="","",IF(I20&gt;L20,"○","×"))</f>
        <v>×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×</v>
      </c>
      <c r="U19" s="346"/>
      <c r="V19" s="346"/>
      <c r="W19" s="63"/>
      <c r="X19" s="64"/>
      <c r="Y19" s="346" t="str">
        <f>IF(X20="","",IF(X20&gt;AA20,"○","×"))</f>
        <v>○</v>
      </c>
      <c r="Z19" s="346"/>
      <c r="AA19" s="346"/>
      <c r="AB19" s="65"/>
      <c r="AC19" s="341">
        <f>IF(AND(J19="",T19="",Y19=""),"",COUNTIF(I19:AB20,"○")*2+COUNTIF(I19:AB20,"×"))</f>
        <v>4</v>
      </c>
      <c r="AD19" s="407"/>
      <c r="AE19" s="537">
        <f>IF(AC19="","",RANK(AC19,AC17:AD24,))</f>
        <v>3</v>
      </c>
      <c r="AF19" s="538"/>
      <c r="AJ19" s="21" t="str">
        <f>B16&amp;AE19</f>
        <v>Ｂ3</v>
      </c>
      <c r="AK19" s="21" t="str">
        <f>B19</f>
        <v>亀石</v>
      </c>
      <c r="AL19" s="21" t="str">
        <f>F19</f>
        <v>香川</v>
      </c>
      <c r="AM19" s="19" t="str">
        <f>C20</f>
        <v>丸亀ＳＣ</v>
      </c>
      <c r="AN19" s="42"/>
      <c r="AO19" s="42"/>
      <c r="AP19" s="42"/>
      <c r="AQ19" s="42"/>
    </row>
    <row r="20" spans="1:43" s="21" customFormat="1" ht="15" customHeight="1">
      <c r="A20" s="422"/>
      <c r="B20" s="71" t="s">
        <v>14</v>
      </c>
      <c r="C20" s="525" t="s">
        <v>515</v>
      </c>
      <c r="D20" s="525"/>
      <c r="E20" s="525"/>
      <c r="F20" s="525"/>
      <c r="G20" s="525"/>
      <c r="H20" s="73" t="s">
        <v>15</v>
      </c>
      <c r="I20" s="373">
        <f>IF(Q18="","",Q18)</f>
        <v>1</v>
      </c>
      <c r="J20" s="374"/>
      <c r="K20" s="5" t="s">
        <v>8</v>
      </c>
      <c r="L20" s="374">
        <f>IF(N18="","",N18)</f>
        <v>2</v>
      </c>
      <c r="M20" s="374"/>
      <c r="N20" s="379"/>
      <c r="O20" s="380"/>
      <c r="P20" s="380"/>
      <c r="Q20" s="380"/>
      <c r="R20" s="381"/>
      <c r="S20" s="374">
        <v>1</v>
      </c>
      <c r="T20" s="374"/>
      <c r="U20" s="5" t="s">
        <v>8</v>
      </c>
      <c r="V20" s="374">
        <v>2</v>
      </c>
      <c r="W20" s="374"/>
      <c r="X20" s="377">
        <v>2</v>
      </c>
      <c r="Y20" s="374"/>
      <c r="Z20" s="5" t="s">
        <v>8</v>
      </c>
      <c r="AA20" s="374">
        <v>0</v>
      </c>
      <c r="AB20" s="382"/>
      <c r="AC20" s="353"/>
      <c r="AD20" s="416"/>
      <c r="AE20" s="535"/>
      <c r="AF20" s="536"/>
      <c r="AM20" s="19"/>
      <c r="AN20" s="42"/>
      <c r="AO20" s="42"/>
      <c r="AP20" s="42"/>
      <c r="AQ20" s="42"/>
    </row>
    <row r="21" spans="1:43" s="21" customFormat="1" ht="15" customHeight="1">
      <c r="A21" s="341">
        <v>3</v>
      </c>
      <c r="B21" s="482" t="s">
        <v>187</v>
      </c>
      <c r="C21" s="482"/>
      <c r="D21" s="482"/>
      <c r="E21" s="40" t="s">
        <v>14</v>
      </c>
      <c r="F21" s="492" t="s">
        <v>79</v>
      </c>
      <c r="G21" s="492"/>
      <c r="H21" s="41" t="s">
        <v>15</v>
      </c>
      <c r="I21" s="69"/>
      <c r="J21" s="356" t="str">
        <f>IF(I22="","",IF(I22&gt;L22,"○","×"))</f>
        <v>○</v>
      </c>
      <c r="K21" s="356"/>
      <c r="L21" s="356"/>
      <c r="M21" s="61"/>
      <c r="N21" s="60"/>
      <c r="O21" s="356" t="str">
        <f>IF(N22="","",IF(N22&gt;Q22,"○","×"))</f>
        <v>○</v>
      </c>
      <c r="P21" s="356"/>
      <c r="Q21" s="356"/>
      <c r="R21" s="68"/>
      <c r="S21" s="357"/>
      <c r="T21" s="357"/>
      <c r="U21" s="357"/>
      <c r="V21" s="357"/>
      <c r="W21" s="357"/>
      <c r="X21" s="60"/>
      <c r="Y21" s="356" t="str">
        <f>IF(X22="","",IF(X22&gt;AA22,"○","×"))</f>
        <v>○</v>
      </c>
      <c r="Z21" s="356"/>
      <c r="AA21" s="356"/>
      <c r="AB21" s="62"/>
      <c r="AC21" s="551">
        <f>IF(AND(O21="",J21="",Y21=""),"",COUNTIF(I21:AB22,"○")*2+COUNTIF(I21:AB22,"×"))</f>
        <v>6</v>
      </c>
      <c r="AD21" s="548"/>
      <c r="AE21" s="548">
        <f>IF(AC21="","",RANK(AC21,AC17:AD24,))</f>
        <v>1</v>
      </c>
      <c r="AF21" s="549"/>
      <c r="AJ21" s="21" t="str">
        <f>B16&amp;AE21</f>
        <v>Ｂ1</v>
      </c>
      <c r="AK21" s="21" t="str">
        <f>B21</f>
        <v>西岡</v>
      </c>
      <c r="AL21" s="21" t="str">
        <f>F21</f>
        <v>高知</v>
      </c>
      <c r="AM21" s="19" t="str">
        <f>C22</f>
        <v>インパクト</v>
      </c>
      <c r="AN21" s="42"/>
      <c r="AO21" s="42"/>
      <c r="AP21" s="42"/>
      <c r="AQ21" s="42"/>
    </row>
    <row r="22" spans="1:43" s="21" customFormat="1" ht="15" customHeight="1">
      <c r="A22" s="353"/>
      <c r="B22" s="71" t="s">
        <v>14</v>
      </c>
      <c r="C22" s="525" t="s">
        <v>188</v>
      </c>
      <c r="D22" s="525"/>
      <c r="E22" s="525"/>
      <c r="F22" s="525"/>
      <c r="G22" s="525"/>
      <c r="H22" s="73" t="s">
        <v>15</v>
      </c>
      <c r="I22" s="363">
        <f>IF(V18="","",V18)</f>
        <v>2</v>
      </c>
      <c r="J22" s="364"/>
      <c r="K22" s="2" t="s">
        <v>8</v>
      </c>
      <c r="L22" s="364">
        <f>IF(S18="","",S18)</f>
        <v>0</v>
      </c>
      <c r="M22" s="364"/>
      <c r="N22" s="365">
        <f>IF(V20="","",V20)</f>
        <v>2</v>
      </c>
      <c r="O22" s="364"/>
      <c r="P22" s="2" t="s">
        <v>8</v>
      </c>
      <c r="Q22" s="364">
        <f>IF(S20="","",S20)</f>
        <v>1</v>
      </c>
      <c r="R22" s="366"/>
      <c r="S22" s="357"/>
      <c r="T22" s="357"/>
      <c r="U22" s="357"/>
      <c r="V22" s="357"/>
      <c r="W22" s="357"/>
      <c r="X22" s="365">
        <v>2</v>
      </c>
      <c r="Y22" s="364"/>
      <c r="Z22" s="2" t="s">
        <v>8</v>
      </c>
      <c r="AA22" s="364">
        <v>1</v>
      </c>
      <c r="AB22" s="367"/>
      <c r="AC22" s="551"/>
      <c r="AD22" s="548"/>
      <c r="AE22" s="548"/>
      <c r="AF22" s="549"/>
      <c r="AM22" s="19"/>
    </row>
    <row r="23" spans="1:43" s="21" customFormat="1" ht="15" customHeight="1">
      <c r="A23" s="341">
        <v>4</v>
      </c>
      <c r="B23" s="482" t="s">
        <v>93</v>
      </c>
      <c r="C23" s="482"/>
      <c r="D23" s="482"/>
      <c r="E23" s="40" t="s">
        <v>14</v>
      </c>
      <c r="F23" s="492" t="s">
        <v>82</v>
      </c>
      <c r="G23" s="492"/>
      <c r="H23" s="41" t="s">
        <v>15</v>
      </c>
      <c r="I23" s="66"/>
      <c r="J23" s="346" t="str">
        <f>IF(I24="","",IF(I24&gt;L24,"○","×"))</f>
        <v>×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tr">
        <f>IF(S24="","",IF(S24&gt;V24,"○","×"))</f>
        <v>×</v>
      </c>
      <c r="U23" s="346"/>
      <c r="V23" s="346"/>
      <c r="W23" s="63"/>
      <c r="X23" s="347"/>
      <c r="Y23" s="348"/>
      <c r="Z23" s="348"/>
      <c r="AA23" s="348"/>
      <c r="AB23" s="349"/>
      <c r="AC23" s="551">
        <f>IF(AND(O23="",T23="",J23=""),"",COUNTIF(I23:AB24,"○")*2+COUNTIF(I23:AB24,"×"))</f>
        <v>3</v>
      </c>
      <c r="AD23" s="548"/>
      <c r="AE23" s="548">
        <f>IF(AC23="","",RANK(AC23,AC17:AD24,))</f>
        <v>4</v>
      </c>
      <c r="AF23" s="549"/>
      <c r="AJ23" s="21" t="str">
        <f>B16&amp;AE23</f>
        <v>Ｂ4</v>
      </c>
      <c r="AK23" s="21" t="str">
        <f>B23</f>
        <v>近藤</v>
      </c>
      <c r="AL23" s="21" t="str">
        <f>F23</f>
        <v>愛媛</v>
      </c>
      <c r="AM23" s="19" t="str">
        <f>C24</f>
        <v>さつき会</v>
      </c>
    </row>
    <row r="24" spans="1:43" s="21" customFormat="1" ht="15" customHeight="1">
      <c r="A24" s="342"/>
      <c r="B24" s="72" t="s">
        <v>14</v>
      </c>
      <c r="C24" s="475" t="s">
        <v>97</v>
      </c>
      <c r="D24" s="475"/>
      <c r="E24" s="475"/>
      <c r="F24" s="475"/>
      <c r="G24" s="475"/>
      <c r="H24" s="74" t="s">
        <v>15</v>
      </c>
      <c r="I24" s="335">
        <f>IF(AA18="","",AA18)</f>
        <v>0</v>
      </c>
      <c r="J24" s="336"/>
      <c r="K24" s="6" t="s">
        <v>8</v>
      </c>
      <c r="L24" s="336">
        <f>IF(X18="","",X18)</f>
        <v>2</v>
      </c>
      <c r="M24" s="336"/>
      <c r="N24" s="339">
        <f>IF(AA20="","",AA20)</f>
        <v>0</v>
      </c>
      <c r="O24" s="336"/>
      <c r="P24" s="6" t="s">
        <v>8</v>
      </c>
      <c r="Q24" s="336">
        <f>IF(X20="","",X20)</f>
        <v>2</v>
      </c>
      <c r="R24" s="340"/>
      <c r="S24" s="336">
        <f>IF(AA22="","",AA22)</f>
        <v>1</v>
      </c>
      <c r="T24" s="336"/>
      <c r="U24" s="6" t="s">
        <v>8</v>
      </c>
      <c r="V24" s="336">
        <f>IF(X22="","",X22)</f>
        <v>2</v>
      </c>
      <c r="W24" s="336"/>
      <c r="X24" s="350"/>
      <c r="Y24" s="351"/>
      <c r="Z24" s="351"/>
      <c r="AA24" s="351"/>
      <c r="AB24" s="352"/>
      <c r="AC24" s="552"/>
      <c r="AD24" s="553"/>
      <c r="AE24" s="553"/>
      <c r="AF24" s="554"/>
    </row>
    <row r="25" spans="1:43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17"/>
      <c r="N25" s="16"/>
      <c r="O25" s="16"/>
      <c r="P25" s="16"/>
      <c r="Q25" s="16"/>
      <c r="R25" s="17"/>
      <c r="S25" s="16"/>
      <c r="T25" s="16"/>
      <c r="U25" s="17"/>
      <c r="V25" s="17"/>
      <c r="W25" s="17"/>
      <c r="X25" s="17"/>
      <c r="Y25" s="17"/>
      <c r="Z25" s="16"/>
      <c r="AA25" s="16"/>
      <c r="AB25" s="16"/>
      <c r="AC25" s="16"/>
    </row>
    <row r="26" spans="1:43" s="21" customFormat="1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AC26" s="359"/>
      <c r="AD26" s="359"/>
      <c r="AE26" s="358"/>
      <c r="AF26" s="358"/>
    </row>
    <row r="27" spans="1:43" s="21" customFormat="1" ht="15" customHeight="1">
      <c r="A27" s="358" t="s">
        <v>53</v>
      </c>
      <c r="B27" s="358"/>
      <c r="C27" s="358"/>
      <c r="D27" s="358"/>
      <c r="E27" s="358"/>
      <c r="F27" s="35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43" s="21" customFormat="1" ht="15" customHeight="1">
      <c r="A28" s="359" t="s">
        <v>46</v>
      </c>
      <c r="B28" s="359"/>
      <c r="C28" s="359"/>
      <c r="D28" s="359"/>
      <c r="E28" s="359"/>
      <c r="F28" s="359"/>
      <c r="G28" s="2" t="s">
        <v>7</v>
      </c>
      <c r="H28" s="17">
        <v>1</v>
      </c>
      <c r="I28" s="17" t="s">
        <v>27</v>
      </c>
      <c r="J28" s="17">
        <v>4</v>
      </c>
      <c r="K28" s="358" t="s">
        <v>51</v>
      </c>
      <c r="L28" s="359"/>
      <c r="M28" s="17"/>
      <c r="N28" s="2" t="s">
        <v>16</v>
      </c>
      <c r="O28" s="17">
        <v>2</v>
      </c>
      <c r="P28" s="17" t="s">
        <v>27</v>
      </c>
      <c r="Q28" s="17">
        <v>3</v>
      </c>
      <c r="R28" s="358" t="s">
        <v>50</v>
      </c>
      <c r="S28" s="359"/>
      <c r="T28" s="17"/>
      <c r="U28" s="2" t="s">
        <v>28</v>
      </c>
      <c r="V28" s="17">
        <v>1</v>
      </c>
      <c r="W28" s="17" t="s">
        <v>27</v>
      </c>
      <c r="X28" s="17">
        <v>3</v>
      </c>
      <c r="Y28" s="358" t="s">
        <v>54</v>
      </c>
      <c r="Z28" s="359"/>
      <c r="AA28" s="17"/>
      <c r="AB28" s="2" t="s">
        <v>31</v>
      </c>
      <c r="AC28" s="17">
        <v>2</v>
      </c>
      <c r="AD28" s="17" t="s">
        <v>27</v>
      </c>
      <c r="AE28" s="17">
        <v>4</v>
      </c>
      <c r="AF28" s="358" t="s">
        <v>52</v>
      </c>
      <c r="AG28" s="359"/>
    </row>
    <row r="29" spans="1:43" s="21" customFormat="1" ht="15" customHeight="1">
      <c r="A29" s="17"/>
      <c r="B29" s="17"/>
      <c r="C29" s="17"/>
      <c r="D29" s="17"/>
      <c r="E29" s="17"/>
      <c r="F29" s="17"/>
      <c r="G29" s="2" t="s">
        <v>38</v>
      </c>
      <c r="H29" s="17">
        <v>1</v>
      </c>
      <c r="I29" s="17" t="s">
        <v>27</v>
      </c>
      <c r="J29" s="17">
        <v>2</v>
      </c>
      <c r="K29" s="358" t="s">
        <v>54</v>
      </c>
      <c r="L29" s="359"/>
      <c r="M29" s="17"/>
      <c r="N29" s="2" t="s">
        <v>39</v>
      </c>
      <c r="O29" s="17">
        <v>3</v>
      </c>
      <c r="P29" s="17" t="s">
        <v>27</v>
      </c>
      <c r="Q29" s="17">
        <v>4</v>
      </c>
      <c r="R29" s="358" t="s">
        <v>50</v>
      </c>
      <c r="S29" s="35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43" s="21" customFormat="1" ht="15" customHeight="1"/>
    <row r="31" spans="1:43" s="21" customFormat="1" ht="15" customHeight="1"/>
    <row r="32" spans="1:43" s="21" customFormat="1" ht="15" customHeight="1">
      <c r="A32" s="2" t="s">
        <v>9</v>
      </c>
      <c r="B32" s="321" t="s">
        <v>74</v>
      </c>
      <c r="C32" s="354"/>
      <c r="D32" s="354"/>
      <c r="E32" s="354"/>
      <c r="F32" s="354"/>
      <c r="G32" s="354"/>
      <c r="H32" s="354"/>
      <c r="I32" s="2" t="s">
        <v>10</v>
      </c>
      <c r="J32" s="16"/>
      <c r="K32" s="17"/>
      <c r="L32" s="17"/>
      <c r="M32" s="17"/>
      <c r="N32" s="17"/>
      <c r="O32" s="17"/>
      <c r="P32" s="19"/>
      <c r="Q32" s="17"/>
      <c r="R32" s="17"/>
      <c r="S32" s="17"/>
      <c r="T32" s="17"/>
      <c r="U32" s="17"/>
    </row>
    <row r="33" spans="1:28" s="21" customFormat="1" ht="15" customHeight="1"/>
    <row r="34" spans="1:28" s="21" customFormat="1" ht="15" customHeight="1" thickBot="1">
      <c r="A34" s="306" t="s">
        <v>3</v>
      </c>
      <c r="B34" s="307">
        <v>1</v>
      </c>
      <c r="C34" s="469" t="str">
        <f>IF(ISERROR(VLOOKUP(A34&amp;B34,$AJ:$AO,2,FALSE))=TRUE,"",VLOOKUP(A34&amp;B34,$AJ:$AO,2,FALSE))</f>
        <v>弘光</v>
      </c>
      <c r="D34" s="470"/>
      <c r="E34" s="470"/>
      <c r="F34" s="38" t="s">
        <v>14</v>
      </c>
      <c r="G34" s="471" t="str">
        <f>IF(ISERROR(VLOOKUP(A34&amp;B34,$AJ:$AO,3,FALSE))=TRUE,"",VLOOKUP(A34&amp;B34,$AJ:$AO,3,FALSE))</f>
        <v>高知</v>
      </c>
      <c r="H34" s="471"/>
      <c r="I34" s="39" t="s">
        <v>15</v>
      </c>
      <c r="J34" s="224"/>
      <c r="K34" s="215"/>
      <c r="L34" s="90"/>
      <c r="N34" s="90"/>
      <c r="O34" s="90"/>
      <c r="Q34" s="94"/>
      <c r="R34" s="94"/>
      <c r="S34" s="92"/>
      <c r="T34" s="469" t="str">
        <f>IF(ISERROR(VLOOKUP(AA34&amp;AB34,$AJ:$AO,2,FALSE))=TRUE,"",VLOOKUP(AA34&amp;AB34,$AJ:$AO,2,FALSE))</f>
        <v>池田</v>
      </c>
      <c r="U34" s="470"/>
      <c r="V34" s="470"/>
      <c r="W34" s="38" t="s">
        <v>14</v>
      </c>
      <c r="X34" s="471" t="str">
        <f>IF(ISERROR(VLOOKUP(AA34&amp;AB34,$AJ:$AO,3,FALSE))=TRUE,"",VLOOKUP(AA34&amp;AB34,$AJ:$AO,3,FALSE))</f>
        <v>愛媛</v>
      </c>
      <c r="Y34" s="471"/>
      <c r="Z34" s="39" t="s">
        <v>15</v>
      </c>
      <c r="AA34" s="306" t="s">
        <v>3</v>
      </c>
      <c r="AB34" s="307">
        <v>2</v>
      </c>
    </row>
    <row r="35" spans="1:28" s="21" customFormat="1" ht="15" customHeight="1" thickTop="1" thickBot="1">
      <c r="A35" s="307"/>
      <c r="B35" s="307"/>
      <c r="C35" s="77" t="s">
        <v>14</v>
      </c>
      <c r="D35" s="472" t="str">
        <f>IF(ISERROR(VLOOKUP(A34&amp;B34,$AJ:$AO,4,FALSE))=TRUE,"",VLOOKUP(A34&amp;B34,$AJ:$AO,4,FALSE))</f>
        <v>四国銀行</v>
      </c>
      <c r="E35" s="472"/>
      <c r="F35" s="472"/>
      <c r="G35" s="472"/>
      <c r="H35" s="472"/>
      <c r="I35" s="74" t="s">
        <v>15</v>
      </c>
      <c r="J35" s="174"/>
      <c r="K35" s="257"/>
      <c r="L35" s="90"/>
      <c r="M35" s="238"/>
      <c r="N35" s="223"/>
      <c r="O35" s="90"/>
      <c r="Q35" s="94"/>
      <c r="R35" s="157"/>
      <c r="S35" s="159"/>
      <c r="T35" s="77" t="s">
        <v>14</v>
      </c>
      <c r="U35" s="472" t="str">
        <f>IF(ISERROR(VLOOKUP(AA34&amp;AB34,$AJ:$AO,4,FALSE))=TRUE,"",VLOOKUP(AA34&amp;AB34,$AJ:$AO,4,FALSE))</f>
        <v>西条卓友会</v>
      </c>
      <c r="V35" s="472"/>
      <c r="W35" s="472"/>
      <c r="X35" s="472"/>
      <c r="Y35" s="472"/>
      <c r="Z35" s="74" t="s">
        <v>15</v>
      </c>
      <c r="AA35" s="307"/>
      <c r="AB35" s="307"/>
    </row>
    <row r="36" spans="1:28" s="21" customFormat="1" ht="15" customHeight="1" thickTop="1" thickBot="1">
      <c r="A36" s="306" t="s">
        <v>4</v>
      </c>
      <c r="B36" s="307">
        <v>2</v>
      </c>
      <c r="C36" s="469" t="str">
        <f>IF(ISERROR(VLOOKUP(A36&amp;B36,$AJ:$AO,2,FALSE))=TRUE,"",VLOOKUP(A36&amp;B36,$AJ:$AO,2,FALSE))</f>
        <v>仁科</v>
      </c>
      <c r="D36" s="470"/>
      <c r="E36" s="470"/>
      <c r="F36" s="38" t="s">
        <v>14</v>
      </c>
      <c r="G36" s="471" t="str">
        <f>IF(ISERROR(VLOOKUP(A36&amp;B36,$AJ:$AO,3,FALSE))=TRUE,"",VLOOKUP(A36&amp;B36,$AJ:$AO,3,FALSE))</f>
        <v>愛媛</v>
      </c>
      <c r="H36" s="471"/>
      <c r="I36" s="39" t="s">
        <v>15</v>
      </c>
      <c r="J36" s="160"/>
      <c r="K36" s="162"/>
      <c r="L36" s="225"/>
      <c r="M36" s="208"/>
      <c r="N36" s="208"/>
      <c r="O36" s="158"/>
      <c r="P36" s="158"/>
      <c r="Q36" s="216"/>
      <c r="R36" s="260"/>
      <c r="S36" s="229"/>
      <c r="T36" s="469" t="str">
        <f>IF(ISERROR(VLOOKUP(AA36&amp;AB36,$AJ:$AO,2,FALSE))=TRUE,"",VLOOKUP(AA36&amp;AB36,$AJ:$AO,2,FALSE))</f>
        <v>西岡</v>
      </c>
      <c r="U36" s="470"/>
      <c r="V36" s="470"/>
      <c r="W36" s="38" t="s">
        <v>14</v>
      </c>
      <c r="X36" s="471" t="str">
        <f>IF(ISERROR(VLOOKUP(AA36&amp;AB36,$AJ:$AO,3,FALSE))=TRUE,"",VLOOKUP(AA36&amp;AB36,$AJ:$AO,3,FALSE))</f>
        <v>高知</v>
      </c>
      <c r="Y36" s="471"/>
      <c r="Z36" s="39" t="s">
        <v>15</v>
      </c>
      <c r="AA36" s="306" t="s">
        <v>4</v>
      </c>
      <c r="AB36" s="307">
        <v>1</v>
      </c>
    </row>
    <row r="37" spans="1:28" s="21" customFormat="1" ht="15" customHeight="1" thickTop="1">
      <c r="A37" s="307"/>
      <c r="B37" s="307"/>
      <c r="C37" s="77" t="s">
        <v>14</v>
      </c>
      <c r="D37" s="472" t="str">
        <f>IF(ISERROR(VLOOKUP(A36&amp;B36,$AJ:$AO,4,FALSE))=TRUE,"",VLOOKUP(A36&amp;B36,$AJ:$AO,4,FALSE))</f>
        <v>伊予卓研</v>
      </c>
      <c r="E37" s="472"/>
      <c r="F37" s="472"/>
      <c r="G37" s="472"/>
      <c r="H37" s="472"/>
      <c r="I37" s="74" t="s">
        <v>15</v>
      </c>
      <c r="J37" s="90"/>
      <c r="K37" s="90"/>
      <c r="L37" s="90"/>
      <c r="N37" s="90"/>
      <c r="O37" s="90"/>
      <c r="Q37" s="94"/>
      <c r="R37" s="94"/>
      <c r="S37" s="90"/>
      <c r="T37" s="77" t="s">
        <v>14</v>
      </c>
      <c r="U37" s="472" t="str">
        <f>IF(ISERROR(VLOOKUP(AA36&amp;AB36,$AJ:$AO,4,FALSE))=TRUE,"",VLOOKUP(AA36&amp;AB36,$AJ:$AO,4,FALSE))</f>
        <v>インパクト</v>
      </c>
      <c r="V37" s="472"/>
      <c r="W37" s="472"/>
      <c r="X37" s="472"/>
      <c r="Y37" s="472"/>
      <c r="Z37" s="74" t="s">
        <v>15</v>
      </c>
      <c r="AA37" s="307"/>
      <c r="AB37" s="307"/>
    </row>
    <row r="38" spans="1:28" s="21" customFormat="1" ht="15" customHeight="1">
      <c r="J38" s="90"/>
      <c r="K38" s="90"/>
      <c r="L38" s="90"/>
      <c r="N38" s="90"/>
      <c r="O38" s="90"/>
      <c r="Q38" s="90"/>
      <c r="R38" s="90"/>
      <c r="S38" s="90"/>
    </row>
    <row r="39" spans="1:28" s="21" customFormat="1" ht="15" customHeight="1">
      <c r="A39" s="2" t="s">
        <v>9</v>
      </c>
      <c r="B39" s="321" t="s">
        <v>75</v>
      </c>
      <c r="C39" s="354"/>
      <c r="D39" s="354"/>
      <c r="E39" s="354"/>
      <c r="F39" s="354"/>
      <c r="G39" s="354"/>
      <c r="H39" s="354"/>
      <c r="I39" s="2" t="s">
        <v>10</v>
      </c>
      <c r="J39" s="156"/>
      <c r="K39" s="156"/>
      <c r="L39" s="156"/>
      <c r="N39" s="156"/>
      <c r="O39" s="156"/>
      <c r="Q39" s="94"/>
      <c r="R39" s="156"/>
      <c r="S39" s="156"/>
      <c r="T39" s="17"/>
      <c r="U39" s="17"/>
    </row>
    <row r="40" spans="1:28" s="21" customFormat="1" ht="15" customHeight="1">
      <c r="J40" s="90"/>
      <c r="K40" s="90"/>
      <c r="L40" s="90"/>
      <c r="N40" s="90"/>
      <c r="O40" s="90"/>
      <c r="Q40" s="90"/>
      <c r="R40" s="90"/>
      <c r="S40" s="90"/>
    </row>
    <row r="41" spans="1:28" s="21" customFormat="1" ht="15" customHeight="1" thickBot="1">
      <c r="A41" s="306" t="s">
        <v>3</v>
      </c>
      <c r="B41" s="307">
        <v>3</v>
      </c>
      <c r="C41" s="469" t="str">
        <f>IF(ISERROR(VLOOKUP(A41&amp;B41,$AJ:$AO,2,FALSE))=TRUE,"",VLOOKUP(A41&amp;B41,$AJ:$AO,2,FALSE))</f>
        <v>佐藤</v>
      </c>
      <c r="D41" s="470"/>
      <c r="E41" s="470"/>
      <c r="F41" s="38" t="s">
        <v>14</v>
      </c>
      <c r="G41" s="471" t="str">
        <f>IF(ISERROR(VLOOKUP(A41&amp;B41,$AJ:$AO,3,FALSE))=TRUE,"",VLOOKUP(A41&amp;B41,$AJ:$AO,3,FALSE))</f>
        <v>徳島</v>
      </c>
      <c r="H41" s="471"/>
      <c r="I41" s="39" t="s">
        <v>15</v>
      </c>
      <c r="J41" s="224"/>
      <c r="K41" s="215"/>
      <c r="L41" s="90"/>
      <c r="N41" s="90"/>
      <c r="O41" s="90"/>
      <c r="Q41" s="94"/>
      <c r="R41" s="94"/>
      <c r="S41" s="92"/>
      <c r="T41" s="469" t="str">
        <f>IF(ISERROR(VLOOKUP(AA41&amp;AB41,$AJ:$AO,2,FALSE))=TRUE,"",VLOOKUP(AA41&amp;AB41,$AJ:$AO,2,FALSE))</f>
        <v>阿部</v>
      </c>
      <c r="U41" s="470"/>
      <c r="V41" s="470"/>
      <c r="W41" s="38" t="s">
        <v>14</v>
      </c>
      <c r="X41" s="471" t="str">
        <f>IF(ISERROR(VLOOKUP(AA41&amp;AB41,$AJ:$AO,3,FALSE))=TRUE,"",VLOOKUP(AA41&amp;AB41,$AJ:$AO,3,FALSE))</f>
        <v>香川</v>
      </c>
      <c r="Y41" s="471"/>
      <c r="Z41" s="39" t="s">
        <v>15</v>
      </c>
      <c r="AA41" s="306" t="s">
        <v>3</v>
      </c>
      <c r="AB41" s="307">
        <v>4</v>
      </c>
    </row>
    <row r="42" spans="1:28" s="21" customFormat="1" ht="15" customHeight="1" thickTop="1" thickBot="1">
      <c r="A42" s="307"/>
      <c r="B42" s="307"/>
      <c r="C42" s="77" t="s">
        <v>14</v>
      </c>
      <c r="D42" s="472" t="str">
        <f>IF(ISERROR(VLOOKUP(A41&amp;B41,$AJ:$AO,4,FALSE))=TRUE,"",VLOOKUP(A41&amp;B41,$AJ:$AO,4,FALSE))</f>
        <v>北島クラブ</v>
      </c>
      <c r="E42" s="472"/>
      <c r="F42" s="472"/>
      <c r="G42" s="472"/>
      <c r="H42" s="472"/>
      <c r="I42" s="74" t="s">
        <v>15</v>
      </c>
      <c r="J42" s="174"/>
      <c r="K42" s="257"/>
      <c r="L42" s="90"/>
      <c r="M42" s="238"/>
      <c r="N42" s="223"/>
      <c r="O42" s="90"/>
      <c r="Q42" s="94"/>
      <c r="R42" s="157"/>
      <c r="S42" s="159"/>
      <c r="T42" s="77" t="s">
        <v>14</v>
      </c>
      <c r="U42" s="472" t="str">
        <f>IF(ISERROR(VLOOKUP(AA41&amp;AB41,$AJ:$AO,4,FALSE))=TRUE,"",VLOOKUP(AA41&amp;AB41,$AJ:$AO,4,FALSE))</f>
        <v>丸亀ＳＣ</v>
      </c>
      <c r="V42" s="472"/>
      <c r="W42" s="472"/>
      <c r="X42" s="472"/>
      <c r="Y42" s="472"/>
      <c r="Z42" s="74" t="s">
        <v>15</v>
      </c>
      <c r="AA42" s="307"/>
      <c r="AB42" s="307"/>
    </row>
    <row r="43" spans="1:28" s="21" customFormat="1" ht="15" customHeight="1" thickTop="1" thickBot="1">
      <c r="A43" s="306" t="s">
        <v>4</v>
      </c>
      <c r="B43" s="307">
        <v>4</v>
      </c>
      <c r="C43" s="469" t="str">
        <f>IF(ISERROR(VLOOKUP(A43&amp;B43,$AJ:$AO,2,FALSE))=TRUE,"",VLOOKUP(A43&amp;B43,$AJ:$AO,2,FALSE))</f>
        <v>近藤</v>
      </c>
      <c r="D43" s="470"/>
      <c r="E43" s="470"/>
      <c r="F43" s="38" t="s">
        <v>14</v>
      </c>
      <c r="G43" s="471" t="str">
        <f>IF(ISERROR(VLOOKUP(A43&amp;B43,$AJ:$AO,3,FALSE))=TRUE,"",VLOOKUP(A43&amp;B43,$AJ:$AO,3,FALSE))</f>
        <v>愛媛</v>
      </c>
      <c r="H43" s="471"/>
      <c r="I43" s="39" t="s">
        <v>15</v>
      </c>
      <c r="J43" s="160"/>
      <c r="K43" s="162"/>
      <c r="L43" s="225"/>
      <c r="M43" s="208"/>
      <c r="N43" s="208"/>
      <c r="O43" s="158"/>
      <c r="P43" s="158"/>
      <c r="Q43" s="216"/>
      <c r="R43" s="260"/>
      <c r="S43" s="229"/>
      <c r="T43" s="469" t="str">
        <f>IF(ISERROR(VLOOKUP(AA43&amp;AB43,$AJ:$AO,2,FALSE))=TRUE,"",VLOOKUP(AA43&amp;AB43,$AJ:$AO,2,FALSE))</f>
        <v>亀石</v>
      </c>
      <c r="U43" s="470"/>
      <c r="V43" s="470"/>
      <c r="W43" s="38" t="s">
        <v>14</v>
      </c>
      <c r="X43" s="471" t="str">
        <f>IF(ISERROR(VLOOKUP(AA43&amp;AB43,$AJ:$AO,3,FALSE))=TRUE,"",VLOOKUP(AA43&amp;AB43,$AJ:$AO,3,FALSE))</f>
        <v>香川</v>
      </c>
      <c r="Y43" s="471"/>
      <c r="Z43" s="39" t="s">
        <v>15</v>
      </c>
      <c r="AA43" s="306" t="s">
        <v>4</v>
      </c>
      <c r="AB43" s="307">
        <v>3</v>
      </c>
    </row>
    <row r="44" spans="1:28" s="21" customFormat="1" ht="15" customHeight="1" thickTop="1">
      <c r="A44" s="307"/>
      <c r="B44" s="307"/>
      <c r="C44" s="77" t="s">
        <v>14</v>
      </c>
      <c r="D44" s="472" t="str">
        <f>IF(ISERROR(VLOOKUP(A43&amp;B43,$AJ:$AO,4,FALSE))=TRUE,"",VLOOKUP(A43&amp;B43,$AJ:$AO,4,FALSE))</f>
        <v>さつき会</v>
      </c>
      <c r="E44" s="472"/>
      <c r="F44" s="472"/>
      <c r="G44" s="472"/>
      <c r="H44" s="472"/>
      <c r="I44" s="74" t="s">
        <v>15</v>
      </c>
      <c r="Q44" s="19"/>
      <c r="R44" s="19"/>
      <c r="T44" s="77" t="s">
        <v>14</v>
      </c>
      <c r="U44" s="472" t="str">
        <f>IF(ISERROR(VLOOKUP(AA43&amp;AB43,$AJ:$AO,4,FALSE))=TRUE,"",VLOOKUP(AA43&amp;AB43,$AJ:$AO,4,FALSE))</f>
        <v>丸亀ＳＣ</v>
      </c>
      <c r="V44" s="472"/>
      <c r="W44" s="472"/>
      <c r="X44" s="472"/>
      <c r="Y44" s="472"/>
      <c r="Z44" s="74" t="s">
        <v>15</v>
      </c>
      <c r="AA44" s="307"/>
      <c r="AB44" s="307"/>
    </row>
    <row r="45" spans="1:28" s="21" customFormat="1" ht="15" customHeight="1"/>
    <row r="46" spans="1:28" s="21" customFormat="1" ht="15" customHeight="1"/>
    <row r="47" spans="1:28" s="21" customFormat="1" ht="15" customHeight="1"/>
    <row r="48" spans="1:28" s="21" customFormat="1" ht="15" customHeight="1"/>
    <row r="49" s="21" customFormat="1" ht="15" customHeight="1"/>
    <row r="50" s="21" customFormat="1" ht="15" customHeight="1"/>
    <row r="51" s="21" customFormat="1" ht="15" customHeight="1"/>
    <row r="52" s="21" customFormat="1" ht="15" customHeight="1"/>
    <row r="53" s="21" customFormat="1" ht="15" customHeight="1"/>
    <row r="54" s="21" customFormat="1" ht="15" customHeight="1"/>
    <row r="55" s="21" customFormat="1" ht="15" customHeight="1"/>
    <row r="56" s="21" customFormat="1" ht="15" customHeight="1"/>
    <row r="57" s="21" customFormat="1" ht="15" customHeight="1"/>
    <row r="58" s="21" customFormat="1" ht="15" customHeight="1"/>
    <row r="59" s="21" customFormat="1" ht="15" customHeight="1"/>
    <row r="60" s="21" customFormat="1" ht="15" customHeight="1"/>
    <row r="61" s="21" customFormat="1" ht="15" customHeight="1"/>
    <row r="62" s="21" customFormat="1" ht="15" customHeight="1"/>
    <row r="63" s="21" customFormat="1" ht="15" customHeight="1"/>
    <row r="64" s="21" customFormat="1" ht="15" customHeight="1"/>
    <row r="65" s="21" customFormat="1" ht="15" customHeight="1"/>
    <row r="66" s="21" customFormat="1" ht="15" customHeight="1"/>
    <row r="67" s="21" customFormat="1" ht="15" customHeight="1"/>
    <row r="68" s="21" customFormat="1" ht="15" customHeight="1"/>
    <row r="69" s="21" customFormat="1" ht="15" customHeight="1"/>
    <row r="70" s="21" customFormat="1" ht="15" customHeight="1"/>
    <row r="71" s="21" customFormat="1" ht="15" customHeight="1"/>
    <row r="72" s="21" customFormat="1" ht="15" customHeight="1"/>
    <row r="73" s="21" customFormat="1" ht="15" customHeight="1"/>
    <row r="74" s="21" customFormat="1" ht="15" customHeight="1"/>
    <row r="75" s="21" customFormat="1" ht="15" customHeight="1"/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pans="15:28" s="21" customFormat="1" ht="15" customHeight="1"/>
    <row r="162" spans="15:28" s="21" customFormat="1" ht="15" customHeight="1"/>
    <row r="163" spans="15:28" s="21" customFormat="1" ht="15" customHeight="1"/>
    <row r="164" spans="15:28" s="21" customFormat="1" ht="15" customHeight="1"/>
    <row r="165" spans="15:28" s="21" customFormat="1" ht="15" customHeight="1"/>
    <row r="166" spans="15:28" ht="15" customHeight="1"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5:28" ht="15" customHeight="1"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15:28" ht="15" customHeight="1"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5:28" ht="15" customHeight="1"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</sheetData>
  <mergeCells count="202">
    <mergeCell ref="A43:A44"/>
    <mergeCell ref="B41:B42"/>
    <mergeCell ref="B32:H32"/>
    <mergeCell ref="X36:Y36"/>
    <mergeCell ref="AA36:AA37"/>
    <mergeCell ref="C41:E41"/>
    <mergeCell ref="G41:H41"/>
    <mergeCell ref="D42:H42"/>
    <mergeCell ref="B43:B44"/>
    <mergeCell ref="C43:E43"/>
    <mergeCell ref="G43:H43"/>
    <mergeCell ref="X43:Y43"/>
    <mergeCell ref="AA43:AA44"/>
    <mergeCell ref="D44:H44"/>
    <mergeCell ref="U44:Y44"/>
    <mergeCell ref="AB36:AB37"/>
    <mergeCell ref="U37:Y37"/>
    <mergeCell ref="C34:E34"/>
    <mergeCell ref="G34:H34"/>
    <mergeCell ref="D35:H35"/>
    <mergeCell ref="C36:E36"/>
    <mergeCell ref="G36:H36"/>
    <mergeCell ref="A27:F27"/>
    <mergeCell ref="T34:V34"/>
    <mergeCell ref="X34:Y34"/>
    <mergeCell ref="AA34:AA35"/>
    <mergeCell ref="AB34:AB35"/>
    <mergeCell ref="U35:Y35"/>
    <mergeCell ref="A34:A35"/>
    <mergeCell ref="B34:B35"/>
    <mergeCell ref="A28:F28"/>
    <mergeCell ref="K28:L28"/>
    <mergeCell ref="R28:S28"/>
    <mergeCell ref="Y28:Z28"/>
    <mergeCell ref="A36:A37"/>
    <mergeCell ref="B36:B37"/>
    <mergeCell ref="AF28:AG28"/>
    <mergeCell ref="K29:L29"/>
    <mergeCell ref="R29:S29"/>
    <mergeCell ref="AE26:AF26"/>
    <mergeCell ref="AC26:AD26"/>
    <mergeCell ref="AE4:AF4"/>
    <mergeCell ref="AB43:AB44"/>
    <mergeCell ref="T41:V41"/>
    <mergeCell ref="X41:Y41"/>
    <mergeCell ref="AA41:AA42"/>
    <mergeCell ref="AB41:AB42"/>
    <mergeCell ref="U42:Y42"/>
    <mergeCell ref="T36:V36"/>
    <mergeCell ref="AE10:AF11"/>
    <mergeCell ref="T43:V43"/>
    <mergeCell ref="J19:L19"/>
    <mergeCell ref="T19:V19"/>
    <mergeCell ref="Y19:AA19"/>
    <mergeCell ref="T23:V23"/>
    <mergeCell ref="X23:AB24"/>
    <mergeCell ref="O12:Q12"/>
    <mergeCell ref="T12:V12"/>
    <mergeCell ref="AC6:AD7"/>
    <mergeCell ref="S10:W11"/>
    <mergeCell ref="S20:T20"/>
    <mergeCell ref="V20:W20"/>
    <mergeCell ref="X20:Y20"/>
    <mergeCell ref="D16:G16"/>
    <mergeCell ref="J16:L16"/>
    <mergeCell ref="O16:Q16"/>
    <mergeCell ref="T16:V16"/>
    <mergeCell ref="B16:C16"/>
    <mergeCell ref="Y16:AA16"/>
    <mergeCell ref="I17:M18"/>
    <mergeCell ref="O17:Q17"/>
    <mergeCell ref="T17:V17"/>
    <mergeCell ref="Y17:AA17"/>
    <mergeCell ref="C18:G18"/>
    <mergeCell ref="N19:R20"/>
    <mergeCell ref="B19:D19"/>
    <mergeCell ref="Q18:R18"/>
    <mergeCell ref="C20:G20"/>
    <mergeCell ref="I20:J20"/>
    <mergeCell ref="L20:M20"/>
    <mergeCell ref="AE16:AF16"/>
    <mergeCell ref="V13:W13"/>
    <mergeCell ref="AA11:AB11"/>
    <mergeCell ref="T8:V8"/>
    <mergeCell ref="D1:AE1"/>
    <mergeCell ref="AE5:AF5"/>
    <mergeCell ref="F6:G6"/>
    <mergeCell ref="I6:M7"/>
    <mergeCell ref="O6:Q6"/>
    <mergeCell ref="C3:G3"/>
    <mergeCell ref="Y5:AA5"/>
    <mergeCell ref="AC5:AD5"/>
    <mergeCell ref="J5:L5"/>
    <mergeCell ref="O5:Q5"/>
    <mergeCell ref="AE6:AF7"/>
    <mergeCell ref="T6:V6"/>
    <mergeCell ref="Y6:AA6"/>
    <mergeCell ref="AA7:AB7"/>
    <mergeCell ref="X7:Y7"/>
    <mergeCell ref="C11:G11"/>
    <mergeCell ref="I11:J11"/>
    <mergeCell ref="V7:W7"/>
    <mergeCell ref="L9:M9"/>
    <mergeCell ref="S13:T13"/>
    <mergeCell ref="S7:T7"/>
    <mergeCell ref="L11:M11"/>
    <mergeCell ref="N11:O11"/>
    <mergeCell ref="Q11:R11"/>
    <mergeCell ref="AC19:AD20"/>
    <mergeCell ref="AE19:AF20"/>
    <mergeCell ref="AA20:AB20"/>
    <mergeCell ref="AE12:AF13"/>
    <mergeCell ref="S9:T9"/>
    <mergeCell ref="V9:W9"/>
    <mergeCell ref="AA18:AB18"/>
    <mergeCell ref="AC17:AD18"/>
    <mergeCell ref="AE17:AF18"/>
    <mergeCell ref="AE8:AF9"/>
    <mergeCell ref="X9:Y9"/>
    <mergeCell ref="AA9:AB9"/>
    <mergeCell ref="AC8:AD9"/>
    <mergeCell ref="Y8:AA8"/>
    <mergeCell ref="AC15:AD15"/>
    <mergeCell ref="Y10:AA10"/>
    <mergeCell ref="X11:Y11"/>
    <mergeCell ref="AE15:AF15"/>
    <mergeCell ref="AC12:AD13"/>
    <mergeCell ref="AC16:AD16"/>
    <mergeCell ref="F12:G12"/>
    <mergeCell ref="A6:A7"/>
    <mergeCell ref="A8:A9"/>
    <mergeCell ref="A10:A11"/>
    <mergeCell ref="A17:A18"/>
    <mergeCell ref="A12:A13"/>
    <mergeCell ref="O10:Q10"/>
    <mergeCell ref="N7:O7"/>
    <mergeCell ref="J8:L8"/>
    <mergeCell ref="N8:R9"/>
    <mergeCell ref="N18:O18"/>
    <mergeCell ref="C7:G7"/>
    <mergeCell ref="Q7:R7"/>
    <mergeCell ref="X12:AB13"/>
    <mergeCell ref="X18:Y18"/>
    <mergeCell ref="AC4:AD4"/>
    <mergeCell ref="B6:D6"/>
    <mergeCell ref="D5:G5"/>
    <mergeCell ref="B5:C5"/>
    <mergeCell ref="Q13:R13"/>
    <mergeCell ref="AC10:AD11"/>
    <mergeCell ref="S18:T18"/>
    <mergeCell ref="V18:W18"/>
    <mergeCell ref="T5:V5"/>
    <mergeCell ref="B8:D8"/>
    <mergeCell ref="C13:G13"/>
    <mergeCell ref="I13:J13"/>
    <mergeCell ref="L13:M13"/>
    <mergeCell ref="N13:O13"/>
    <mergeCell ref="B12:D12"/>
    <mergeCell ref="J12:L12"/>
    <mergeCell ref="F10:G10"/>
    <mergeCell ref="J10:L10"/>
    <mergeCell ref="C9:G9"/>
    <mergeCell ref="I9:J9"/>
    <mergeCell ref="B10:D10"/>
    <mergeCell ref="F8:G8"/>
    <mergeCell ref="AE23:AF24"/>
    <mergeCell ref="J23:L23"/>
    <mergeCell ref="O23:Q23"/>
    <mergeCell ref="S24:T24"/>
    <mergeCell ref="V24:W24"/>
    <mergeCell ref="X22:Y22"/>
    <mergeCell ref="L22:M22"/>
    <mergeCell ref="N22:O22"/>
    <mergeCell ref="F23:G23"/>
    <mergeCell ref="I22:J22"/>
    <mergeCell ref="Q24:R24"/>
    <mergeCell ref="AC23:AD24"/>
    <mergeCell ref="L24:M24"/>
    <mergeCell ref="N24:O24"/>
    <mergeCell ref="Q22:R22"/>
    <mergeCell ref="I24:J24"/>
    <mergeCell ref="AE21:AF22"/>
    <mergeCell ref="AA22:AB22"/>
    <mergeCell ref="Y21:AA21"/>
    <mergeCell ref="AC21:AD22"/>
    <mergeCell ref="J21:L21"/>
    <mergeCell ref="O21:Q21"/>
    <mergeCell ref="S21:W22"/>
    <mergeCell ref="B23:D23"/>
    <mergeCell ref="B17:D17"/>
    <mergeCell ref="A19:A20"/>
    <mergeCell ref="F21:G21"/>
    <mergeCell ref="B21:D21"/>
    <mergeCell ref="F17:G17"/>
    <mergeCell ref="C22:G22"/>
    <mergeCell ref="F19:G19"/>
    <mergeCell ref="A41:A42"/>
    <mergeCell ref="C24:G24"/>
    <mergeCell ref="A21:A22"/>
    <mergeCell ref="A23:A24"/>
    <mergeCell ref="D37:H37"/>
    <mergeCell ref="B39:H39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orientation="portrait" blackAndWhite="1" verticalDpi="300" r:id="rId1"/>
  <headerFooter alignWithMargins="0">
    <oddFooter>&amp;C&amp;10-22-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M81"/>
  <sheetViews>
    <sheetView view="pageBreakPreview" topLeftCell="A19" zoomScale="130" zoomScaleNormal="85" zoomScaleSheetLayoutView="130" workbookViewId="0">
      <selection activeCell="T56" sqref="T56"/>
    </sheetView>
  </sheetViews>
  <sheetFormatPr defaultColWidth="2.625" defaultRowHeight="13.5"/>
  <cols>
    <col min="1" max="16384" width="2.625" style="3"/>
  </cols>
  <sheetData>
    <row r="1" spans="1:39" ht="21">
      <c r="D1" s="441" t="s">
        <v>37</v>
      </c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</row>
    <row r="2" spans="1:39" ht="8.1" customHeight="1"/>
    <row r="3" spans="1:39" s="21" customFormat="1" ht="15" customHeight="1">
      <c r="B3" s="2" t="s">
        <v>43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AD4" s="389" t="s">
        <v>561</v>
      </c>
      <c r="AE4" s="389"/>
      <c r="AF4" s="389"/>
      <c r="AG4" s="337" t="s">
        <v>44</v>
      </c>
      <c r="AH4" s="337"/>
      <c r="AI4" s="337"/>
    </row>
    <row r="5" spans="1:39" s="21" customFormat="1" ht="15" customHeight="1">
      <c r="A5" s="25"/>
      <c r="B5" s="4" t="s">
        <v>24</v>
      </c>
      <c r="C5" s="390" t="s">
        <v>25</v>
      </c>
      <c r="D5" s="391"/>
      <c r="E5" s="391"/>
      <c r="F5" s="391"/>
      <c r="G5" s="26"/>
      <c r="H5" s="12">
        <v>1</v>
      </c>
      <c r="I5" s="392" t="str">
        <f>B6</f>
        <v>藍友会</v>
      </c>
      <c r="J5" s="392"/>
      <c r="K5" s="392"/>
      <c r="L5" s="392"/>
      <c r="M5" s="392"/>
      <c r="N5" s="13">
        <v>2</v>
      </c>
      <c r="O5" s="392" t="str">
        <f>B8</f>
        <v>スクラッチＪ</v>
      </c>
      <c r="P5" s="392"/>
      <c r="Q5" s="392"/>
      <c r="R5" s="392"/>
      <c r="S5" s="393"/>
      <c r="T5" s="12">
        <v>3</v>
      </c>
      <c r="U5" s="392" t="str">
        <f>B10</f>
        <v>みのもん倶楽部</v>
      </c>
      <c r="V5" s="392"/>
      <c r="W5" s="392"/>
      <c r="X5" s="392"/>
      <c r="Y5" s="392"/>
      <c r="Z5" s="13">
        <v>4</v>
      </c>
      <c r="AA5" s="392" t="str">
        <f>B12</f>
        <v>国府クラブ</v>
      </c>
      <c r="AB5" s="392"/>
      <c r="AC5" s="392"/>
      <c r="AD5" s="392"/>
      <c r="AE5" s="394"/>
      <c r="AF5" s="395" t="s">
        <v>17</v>
      </c>
      <c r="AG5" s="396"/>
      <c r="AH5" s="397" t="s">
        <v>13</v>
      </c>
      <c r="AI5" s="398"/>
    </row>
    <row r="6" spans="1:39" s="21" customFormat="1" ht="15" customHeight="1">
      <c r="A6" s="400">
        <v>1</v>
      </c>
      <c r="B6" s="323" t="s">
        <v>298</v>
      </c>
      <c r="C6" s="325"/>
      <c r="D6" s="325"/>
      <c r="E6" s="325"/>
      <c r="F6" s="325"/>
      <c r="G6" s="326"/>
      <c r="H6" s="357"/>
      <c r="I6" s="357"/>
      <c r="J6" s="357"/>
      <c r="K6" s="357"/>
      <c r="L6" s="357"/>
      <c r="M6" s="357"/>
      <c r="N6" s="57"/>
      <c r="O6" s="58"/>
      <c r="P6" s="388" t="str">
        <f>IF(N7="","",IF(N7&gt;R7,"○","×"))</f>
        <v>○</v>
      </c>
      <c r="Q6" s="388"/>
      <c r="R6" s="58"/>
      <c r="S6" s="59"/>
      <c r="T6" s="58"/>
      <c r="U6" s="58"/>
      <c r="V6" s="388" t="str">
        <f>IF(T7="","",IF(T7&gt;X7,"○","×"))</f>
        <v>○</v>
      </c>
      <c r="W6" s="388"/>
      <c r="X6" s="58"/>
      <c r="Y6" s="59"/>
      <c r="Z6" s="60"/>
      <c r="AA6" s="61"/>
      <c r="AB6" s="388" t="str">
        <f>IF(Z7="","",IF(Z7&gt;AD7,"○","×"))</f>
        <v>○</v>
      </c>
      <c r="AC6" s="388"/>
      <c r="AD6" s="61"/>
      <c r="AE6" s="62"/>
      <c r="AF6" s="360">
        <f>IF(AND(P6="",V6="",AB6=""),"",COUNTIF(H6:AE7,"○")*2+COUNTIF(H6:AE7,"×"))</f>
        <v>6</v>
      </c>
      <c r="AG6" s="361"/>
      <c r="AH6" s="361">
        <f>IF(AF6="","",RANK(AF6,AF6:AG13,))</f>
        <v>1</v>
      </c>
      <c r="AI6" s="362"/>
      <c r="AK6" s="21" t="str">
        <f>B5&amp;AH6</f>
        <v>Ａ1</v>
      </c>
      <c r="AL6" s="21" t="str">
        <f>B6</f>
        <v>藍友会</v>
      </c>
      <c r="AM6" s="21" t="str">
        <f>C7</f>
        <v>高知</v>
      </c>
    </row>
    <row r="7" spans="1:39" s="21" customFormat="1" ht="15" customHeight="1">
      <c r="A7" s="353"/>
      <c r="B7" s="50" t="s">
        <v>14</v>
      </c>
      <c r="C7" s="371" t="s">
        <v>79</v>
      </c>
      <c r="D7" s="371"/>
      <c r="E7" s="371"/>
      <c r="F7" s="371"/>
      <c r="G7" s="51" t="s">
        <v>15</v>
      </c>
      <c r="H7" s="357"/>
      <c r="I7" s="357"/>
      <c r="J7" s="357"/>
      <c r="K7" s="357"/>
      <c r="L7" s="357"/>
      <c r="M7" s="357"/>
      <c r="N7" s="365">
        <v>3</v>
      </c>
      <c r="O7" s="364"/>
      <c r="P7" s="358" t="s">
        <v>60</v>
      </c>
      <c r="Q7" s="359"/>
      <c r="R7" s="364">
        <v>2</v>
      </c>
      <c r="S7" s="366"/>
      <c r="T7" s="364">
        <v>5</v>
      </c>
      <c r="U7" s="364"/>
      <c r="V7" s="358" t="s">
        <v>60</v>
      </c>
      <c r="W7" s="359"/>
      <c r="X7" s="364">
        <v>0</v>
      </c>
      <c r="Y7" s="366"/>
      <c r="Z7" s="365">
        <v>4</v>
      </c>
      <c r="AA7" s="364"/>
      <c r="AB7" s="358" t="s">
        <v>60</v>
      </c>
      <c r="AC7" s="359"/>
      <c r="AD7" s="364">
        <v>1</v>
      </c>
      <c r="AE7" s="367"/>
      <c r="AF7" s="360"/>
      <c r="AG7" s="361"/>
      <c r="AH7" s="361"/>
      <c r="AI7" s="362"/>
    </row>
    <row r="8" spans="1:39" s="21" customFormat="1" ht="15" customHeight="1">
      <c r="A8" s="341">
        <v>2</v>
      </c>
      <c r="B8" s="343" t="s">
        <v>310</v>
      </c>
      <c r="C8" s="344"/>
      <c r="D8" s="344"/>
      <c r="E8" s="344"/>
      <c r="F8" s="344"/>
      <c r="G8" s="345"/>
      <c r="H8" s="66"/>
      <c r="I8" s="63"/>
      <c r="J8" s="346" t="str">
        <f>IF(H9="","",IF(H9&gt;L9,"○","×"))</f>
        <v>×</v>
      </c>
      <c r="K8" s="346"/>
      <c r="L8" s="63"/>
      <c r="M8" s="63"/>
      <c r="N8" s="347"/>
      <c r="O8" s="348"/>
      <c r="P8" s="348"/>
      <c r="Q8" s="348"/>
      <c r="R8" s="348"/>
      <c r="S8" s="378"/>
      <c r="T8" s="63"/>
      <c r="U8" s="63"/>
      <c r="V8" s="346" t="str">
        <f>IF(T9="","",IF(T9&gt;X9,"○","×"))</f>
        <v>○</v>
      </c>
      <c r="W8" s="346"/>
      <c r="X8" s="63"/>
      <c r="Y8" s="63"/>
      <c r="Z8" s="64"/>
      <c r="AA8" s="63"/>
      <c r="AB8" s="346" t="str">
        <f>IF(Z9="","",IF(Z9&gt;AD9,"○","×"))</f>
        <v>○</v>
      </c>
      <c r="AC8" s="346"/>
      <c r="AD8" s="63"/>
      <c r="AE8" s="65"/>
      <c r="AF8" s="329">
        <f>IF(AND(J8="",V8="",AB8=""),"",COUNTIF(H8:AE9,"○")*2+COUNTIF(H8:AE9,"×"))</f>
        <v>5</v>
      </c>
      <c r="AG8" s="330"/>
      <c r="AH8" s="330">
        <f>IF(AF8="","",RANK(AF8,AF6:AG13,))</f>
        <v>2</v>
      </c>
      <c r="AI8" s="333"/>
      <c r="AK8" s="21" t="str">
        <f>B5&amp;AH8</f>
        <v>Ａ2</v>
      </c>
      <c r="AL8" s="21" t="str">
        <f>B8</f>
        <v>スクラッチＪ</v>
      </c>
      <c r="AM8" s="21" t="str">
        <f>C9</f>
        <v>愛媛</v>
      </c>
    </row>
    <row r="9" spans="1:39" s="21" customFormat="1" ht="15" customHeight="1">
      <c r="A9" s="353"/>
      <c r="B9" s="52" t="s">
        <v>14</v>
      </c>
      <c r="C9" s="371" t="s">
        <v>82</v>
      </c>
      <c r="D9" s="372"/>
      <c r="E9" s="372"/>
      <c r="F9" s="372"/>
      <c r="G9" s="54" t="s">
        <v>15</v>
      </c>
      <c r="H9" s="373">
        <f>IF(R7="","",R7)</f>
        <v>2</v>
      </c>
      <c r="I9" s="374"/>
      <c r="J9" s="375" t="s">
        <v>60</v>
      </c>
      <c r="K9" s="376"/>
      <c r="L9" s="374">
        <f>IF(N7="","",N7)</f>
        <v>3</v>
      </c>
      <c r="M9" s="374"/>
      <c r="N9" s="379"/>
      <c r="O9" s="380"/>
      <c r="P9" s="380"/>
      <c r="Q9" s="380"/>
      <c r="R9" s="380"/>
      <c r="S9" s="381"/>
      <c r="T9" s="374">
        <v>4</v>
      </c>
      <c r="U9" s="374"/>
      <c r="V9" s="375" t="s">
        <v>60</v>
      </c>
      <c r="W9" s="376"/>
      <c r="X9" s="374">
        <v>1</v>
      </c>
      <c r="Y9" s="374"/>
      <c r="Z9" s="377">
        <v>5</v>
      </c>
      <c r="AA9" s="374"/>
      <c r="AB9" s="375" t="s">
        <v>60</v>
      </c>
      <c r="AC9" s="376"/>
      <c r="AD9" s="374">
        <v>0</v>
      </c>
      <c r="AE9" s="382"/>
      <c r="AF9" s="368"/>
      <c r="AG9" s="369"/>
      <c r="AH9" s="369"/>
      <c r="AI9" s="370"/>
    </row>
    <row r="10" spans="1:39" s="21" customFormat="1" ht="15" customHeight="1">
      <c r="A10" s="399">
        <v>3</v>
      </c>
      <c r="B10" s="321" t="s">
        <v>299</v>
      </c>
      <c r="C10" s="354"/>
      <c r="D10" s="354"/>
      <c r="E10" s="354"/>
      <c r="F10" s="354"/>
      <c r="G10" s="355"/>
      <c r="H10" s="69"/>
      <c r="I10" s="61"/>
      <c r="J10" s="356" t="str">
        <f>IF(H11="","",IF(H11&gt;L11,"○","×"))</f>
        <v>×</v>
      </c>
      <c r="K10" s="356"/>
      <c r="L10" s="61"/>
      <c r="M10" s="61"/>
      <c r="N10" s="60"/>
      <c r="O10" s="61"/>
      <c r="P10" s="356" t="str">
        <f>IF(N11="","",IF(N11&gt;R11,"○","×"))</f>
        <v>×</v>
      </c>
      <c r="Q10" s="356"/>
      <c r="R10" s="61"/>
      <c r="S10" s="68"/>
      <c r="T10" s="357"/>
      <c r="U10" s="357"/>
      <c r="V10" s="357"/>
      <c r="W10" s="357"/>
      <c r="X10" s="357"/>
      <c r="Y10" s="357"/>
      <c r="Z10" s="60"/>
      <c r="AA10" s="61"/>
      <c r="AB10" s="356" t="str">
        <f>IF(Z11="","",IF(Z11&gt;AD11,"○","×"))</f>
        <v>○</v>
      </c>
      <c r="AC10" s="356"/>
      <c r="AD10" s="61"/>
      <c r="AE10" s="62"/>
      <c r="AF10" s="360">
        <f>IF(AND(P10="",J10="",AB10=""),"",COUNTIF(H10:AE11,"○")*2+COUNTIF(H10:AE11,"×"))</f>
        <v>4</v>
      </c>
      <c r="AG10" s="361"/>
      <c r="AH10" s="361">
        <f>IF(AF10="","",RANK(AF10,AF6:AG13,))</f>
        <v>3</v>
      </c>
      <c r="AI10" s="362"/>
      <c r="AK10" s="21" t="str">
        <f>B5&amp;AH10</f>
        <v>Ａ3</v>
      </c>
      <c r="AL10" s="21" t="str">
        <f>B10</f>
        <v>みのもん倶楽部</v>
      </c>
      <c r="AM10" s="21" t="str">
        <f>C11</f>
        <v>香川</v>
      </c>
    </row>
    <row r="11" spans="1:39" s="21" customFormat="1" ht="15" customHeight="1">
      <c r="A11" s="384"/>
      <c r="B11" s="50" t="s">
        <v>14</v>
      </c>
      <c r="C11" s="321" t="s">
        <v>84</v>
      </c>
      <c r="D11" s="354"/>
      <c r="E11" s="354"/>
      <c r="F11" s="354"/>
      <c r="G11" s="51" t="s">
        <v>15</v>
      </c>
      <c r="H11" s="363">
        <f>IF(X7="","",X7)</f>
        <v>0</v>
      </c>
      <c r="I11" s="364"/>
      <c r="J11" s="358" t="s">
        <v>60</v>
      </c>
      <c r="K11" s="359"/>
      <c r="L11" s="364">
        <f>IF(T7="","",T7)</f>
        <v>5</v>
      </c>
      <c r="M11" s="364"/>
      <c r="N11" s="365">
        <f>IF(X9="","",X9)</f>
        <v>1</v>
      </c>
      <c r="O11" s="364"/>
      <c r="P11" s="358" t="s">
        <v>60</v>
      </c>
      <c r="Q11" s="359"/>
      <c r="R11" s="364">
        <f>IF(T9="","",T9)</f>
        <v>4</v>
      </c>
      <c r="S11" s="366"/>
      <c r="T11" s="357"/>
      <c r="U11" s="357"/>
      <c r="V11" s="357"/>
      <c r="W11" s="357"/>
      <c r="X11" s="357"/>
      <c r="Y11" s="357"/>
      <c r="Z11" s="365">
        <v>3</v>
      </c>
      <c r="AA11" s="364"/>
      <c r="AB11" s="358" t="s">
        <v>60</v>
      </c>
      <c r="AC11" s="359"/>
      <c r="AD11" s="364">
        <v>2</v>
      </c>
      <c r="AE11" s="367"/>
      <c r="AF11" s="360"/>
      <c r="AG11" s="361"/>
      <c r="AH11" s="361"/>
      <c r="AI11" s="362"/>
    </row>
    <row r="12" spans="1:39" s="21" customFormat="1" ht="15" customHeight="1">
      <c r="A12" s="341">
        <v>4</v>
      </c>
      <c r="B12" s="343" t="s">
        <v>92</v>
      </c>
      <c r="C12" s="344"/>
      <c r="D12" s="344"/>
      <c r="E12" s="344"/>
      <c r="F12" s="344"/>
      <c r="G12" s="345"/>
      <c r="H12" s="63"/>
      <c r="I12" s="63"/>
      <c r="J12" s="346" t="str">
        <f>IF(H13="","",IF(H13&gt;L13,"○","×"))</f>
        <v>×</v>
      </c>
      <c r="K12" s="346"/>
      <c r="L12" s="63"/>
      <c r="M12" s="63"/>
      <c r="N12" s="64"/>
      <c r="O12" s="63"/>
      <c r="P12" s="346" t="str">
        <f>IF(N13="","",IF(N13&gt;R13,"○","×"))</f>
        <v>×</v>
      </c>
      <c r="Q12" s="346"/>
      <c r="R12" s="63"/>
      <c r="S12" s="67"/>
      <c r="T12" s="63"/>
      <c r="U12" s="63"/>
      <c r="V12" s="346" t="str">
        <f>IF(T13="","",IF(T13&gt;X13,"○","×"))</f>
        <v>×</v>
      </c>
      <c r="W12" s="346"/>
      <c r="X12" s="63"/>
      <c r="Y12" s="63"/>
      <c r="Z12" s="347"/>
      <c r="AA12" s="348"/>
      <c r="AB12" s="348"/>
      <c r="AC12" s="348"/>
      <c r="AD12" s="348"/>
      <c r="AE12" s="349"/>
      <c r="AF12" s="329">
        <f>IF(AND(P12="",V12="",J12=""),"",COUNTIF(H12:AE13,"○")*2+COUNTIF(H12:AE13,"×"))</f>
        <v>3</v>
      </c>
      <c r="AG12" s="330"/>
      <c r="AH12" s="330">
        <f>IF(AF12="","",RANK(AF12,AF6:AG13,))</f>
        <v>4</v>
      </c>
      <c r="AI12" s="333"/>
      <c r="AK12" s="21" t="str">
        <f>B5&amp;AH12</f>
        <v>Ａ4</v>
      </c>
      <c r="AL12" s="21" t="str">
        <f>B12</f>
        <v>国府クラブ</v>
      </c>
      <c r="AM12" s="21" t="str">
        <f>C13</f>
        <v>徳島</v>
      </c>
    </row>
    <row r="13" spans="1:39" s="21" customFormat="1" ht="15" customHeight="1">
      <c r="A13" s="342"/>
      <c r="B13" s="53" t="s">
        <v>14</v>
      </c>
      <c r="C13" s="308" t="s">
        <v>81</v>
      </c>
      <c r="D13" s="320"/>
      <c r="E13" s="320"/>
      <c r="F13" s="320"/>
      <c r="G13" s="55" t="s">
        <v>15</v>
      </c>
      <c r="H13" s="335">
        <f>IF(AD7="","",AD7)</f>
        <v>1</v>
      </c>
      <c r="I13" s="336"/>
      <c r="J13" s="337" t="s">
        <v>60</v>
      </c>
      <c r="K13" s="338"/>
      <c r="L13" s="336">
        <f>IF(Z7="","",Z7)</f>
        <v>4</v>
      </c>
      <c r="M13" s="336"/>
      <c r="N13" s="339">
        <f>IF(AD9="","",AD9)</f>
        <v>0</v>
      </c>
      <c r="O13" s="336"/>
      <c r="P13" s="337" t="s">
        <v>60</v>
      </c>
      <c r="Q13" s="338"/>
      <c r="R13" s="336">
        <f>IF(Z9="","",Z9)</f>
        <v>5</v>
      </c>
      <c r="S13" s="340"/>
      <c r="T13" s="336">
        <f>IF(AD11="","",AD11)</f>
        <v>2</v>
      </c>
      <c r="U13" s="336"/>
      <c r="V13" s="337" t="s">
        <v>60</v>
      </c>
      <c r="W13" s="338"/>
      <c r="X13" s="336">
        <f>IF(Z11="","",Z11)</f>
        <v>3</v>
      </c>
      <c r="Y13" s="336"/>
      <c r="Z13" s="350"/>
      <c r="AA13" s="351"/>
      <c r="AB13" s="351"/>
      <c r="AC13" s="351"/>
      <c r="AD13" s="351"/>
      <c r="AE13" s="352"/>
      <c r="AF13" s="331"/>
      <c r="AG13" s="332"/>
      <c r="AH13" s="332"/>
      <c r="AI13" s="334"/>
    </row>
    <row r="14" spans="1:39" s="21" customFormat="1" ht="5.0999999999999996" customHeight="1">
      <c r="A14" s="17"/>
      <c r="B14" s="50"/>
      <c r="C14" s="9"/>
      <c r="D14" s="18"/>
      <c r="E14" s="18"/>
      <c r="F14" s="18"/>
      <c r="G14" s="56"/>
      <c r="H14" s="16"/>
      <c r="I14" s="16"/>
      <c r="J14" s="2"/>
      <c r="K14" s="17"/>
      <c r="L14" s="16"/>
      <c r="M14" s="16"/>
      <c r="N14" s="16"/>
      <c r="O14" s="16"/>
      <c r="P14" s="2"/>
      <c r="Q14" s="17"/>
      <c r="R14" s="16"/>
      <c r="S14" s="16"/>
      <c r="T14" s="16"/>
      <c r="U14" s="16"/>
      <c r="V14" s="2"/>
      <c r="W14" s="17"/>
      <c r="X14" s="16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9" s="21" customFormat="1" ht="15" customHeight="1">
      <c r="AD15" s="389" t="s">
        <v>562</v>
      </c>
      <c r="AE15" s="389"/>
      <c r="AF15" s="389"/>
      <c r="AG15" s="337" t="s">
        <v>44</v>
      </c>
      <c r="AH15" s="337"/>
      <c r="AI15" s="337"/>
    </row>
    <row r="16" spans="1:39" s="21" customFormat="1" ht="15" customHeight="1">
      <c r="A16" s="25"/>
      <c r="B16" s="4" t="s">
        <v>59</v>
      </c>
      <c r="C16" s="390" t="s">
        <v>25</v>
      </c>
      <c r="D16" s="391"/>
      <c r="E16" s="391"/>
      <c r="F16" s="391"/>
      <c r="G16" s="26"/>
      <c r="H16" s="12">
        <v>1</v>
      </c>
      <c r="I16" s="392" t="str">
        <f>B17</f>
        <v>チームHIURA</v>
      </c>
      <c r="J16" s="392"/>
      <c r="K16" s="392"/>
      <c r="L16" s="392"/>
      <c r="M16" s="392"/>
      <c r="N16" s="13">
        <v>2</v>
      </c>
      <c r="O16" s="392" t="str">
        <f>B19</f>
        <v>卓窓会</v>
      </c>
      <c r="P16" s="392"/>
      <c r="Q16" s="392"/>
      <c r="R16" s="392"/>
      <c r="S16" s="393"/>
      <c r="T16" s="12">
        <v>3</v>
      </c>
      <c r="U16" s="392" t="str">
        <f>B21</f>
        <v>ＴＥＡＭ２５</v>
      </c>
      <c r="V16" s="392"/>
      <c r="W16" s="392"/>
      <c r="X16" s="392"/>
      <c r="Y16" s="392"/>
      <c r="Z16" s="13">
        <v>4</v>
      </c>
      <c r="AA16" s="392" t="str">
        <f>B23</f>
        <v>ぷちとまと</v>
      </c>
      <c r="AB16" s="392"/>
      <c r="AC16" s="392"/>
      <c r="AD16" s="392"/>
      <c r="AE16" s="394"/>
      <c r="AF16" s="395" t="s">
        <v>17</v>
      </c>
      <c r="AG16" s="396"/>
      <c r="AH16" s="397" t="s">
        <v>13</v>
      </c>
      <c r="AI16" s="398"/>
    </row>
    <row r="17" spans="1:39" s="21" customFormat="1" ht="15" customHeight="1">
      <c r="A17" s="400">
        <v>1</v>
      </c>
      <c r="B17" s="323" t="s">
        <v>300</v>
      </c>
      <c r="C17" s="325"/>
      <c r="D17" s="325"/>
      <c r="E17" s="325"/>
      <c r="F17" s="325"/>
      <c r="G17" s="326"/>
      <c r="H17" s="357"/>
      <c r="I17" s="357"/>
      <c r="J17" s="357"/>
      <c r="K17" s="357"/>
      <c r="L17" s="357"/>
      <c r="M17" s="357"/>
      <c r="N17" s="57"/>
      <c r="O17" s="58"/>
      <c r="P17" s="388" t="str">
        <f>IF(N18="","",IF(N18&gt;R18,"○","×"))</f>
        <v>○</v>
      </c>
      <c r="Q17" s="388"/>
      <c r="R17" s="58"/>
      <c r="S17" s="59"/>
      <c r="T17" s="58"/>
      <c r="U17" s="58"/>
      <c r="V17" s="388" t="str">
        <f>IF(T18="","",IF(T18&gt;X18,"○","×"))</f>
        <v>○</v>
      </c>
      <c r="W17" s="388"/>
      <c r="X17" s="58"/>
      <c r="Y17" s="59"/>
      <c r="Z17" s="60"/>
      <c r="AA17" s="61"/>
      <c r="AB17" s="388" t="str">
        <f>IF(Z18="","",IF(Z18&gt;AD18,"○","×"))</f>
        <v>○</v>
      </c>
      <c r="AC17" s="388"/>
      <c r="AD17" s="61"/>
      <c r="AE17" s="62"/>
      <c r="AF17" s="360">
        <f>IF(AND(P17="",V17="",AB17=""),"",COUNTIF(H17:AE18,"○")*2+COUNTIF(H17:AE18,"×"))</f>
        <v>6</v>
      </c>
      <c r="AG17" s="361"/>
      <c r="AH17" s="361">
        <f>IF(AF17="","",RANK(AF17,AF17:AG24,))</f>
        <v>1</v>
      </c>
      <c r="AI17" s="362"/>
      <c r="AK17" s="21" t="str">
        <f>B16&amp;AH17</f>
        <v>Ｂ1</v>
      </c>
      <c r="AL17" s="21" t="str">
        <f>B17</f>
        <v>チームHIURA</v>
      </c>
      <c r="AM17" s="21" t="str">
        <f>C18</f>
        <v>徳島</v>
      </c>
    </row>
    <row r="18" spans="1:39" s="21" customFormat="1" ht="15" customHeight="1">
      <c r="A18" s="353"/>
      <c r="B18" s="50" t="s">
        <v>14</v>
      </c>
      <c r="C18" s="371" t="s">
        <v>81</v>
      </c>
      <c r="D18" s="371"/>
      <c r="E18" s="371"/>
      <c r="F18" s="371"/>
      <c r="G18" s="51" t="s">
        <v>15</v>
      </c>
      <c r="H18" s="357"/>
      <c r="I18" s="357"/>
      <c r="J18" s="357"/>
      <c r="K18" s="357"/>
      <c r="L18" s="357"/>
      <c r="M18" s="357"/>
      <c r="N18" s="365">
        <v>4</v>
      </c>
      <c r="O18" s="364"/>
      <c r="P18" s="358" t="s">
        <v>60</v>
      </c>
      <c r="Q18" s="359"/>
      <c r="R18" s="364">
        <v>1</v>
      </c>
      <c r="S18" s="366"/>
      <c r="T18" s="364">
        <v>4</v>
      </c>
      <c r="U18" s="364"/>
      <c r="V18" s="358" t="s">
        <v>60</v>
      </c>
      <c r="W18" s="359"/>
      <c r="X18" s="364">
        <v>1</v>
      </c>
      <c r="Y18" s="366"/>
      <c r="Z18" s="365">
        <v>5</v>
      </c>
      <c r="AA18" s="364"/>
      <c r="AB18" s="358" t="s">
        <v>60</v>
      </c>
      <c r="AC18" s="359"/>
      <c r="AD18" s="364">
        <v>0</v>
      </c>
      <c r="AE18" s="367"/>
      <c r="AF18" s="360"/>
      <c r="AG18" s="361"/>
      <c r="AH18" s="361"/>
      <c r="AI18" s="362"/>
    </row>
    <row r="19" spans="1:39" s="21" customFormat="1" ht="15" customHeight="1">
      <c r="A19" s="399">
        <v>2</v>
      </c>
      <c r="B19" s="343" t="s">
        <v>301</v>
      </c>
      <c r="C19" s="344"/>
      <c r="D19" s="344"/>
      <c r="E19" s="344"/>
      <c r="F19" s="344"/>
      <c r="G19" s="345"/>
      <c r="H19" s="66"/>
      <c r="I19" s="63"/>
      <c r="J19" s="346" t="str">
        <f>IF(H20="","",IF(H20&gt;L20,"○","×"))</f>
        <v>×</v>
      </c>
      <c r="K19" s="346"/>
      <c r="L19" s="63"/>
      <c r="M19" s="63"/>
      <c r="N19" s="347"/>
      <c r="O19" s="348"/>
      <c r="P19" s="348"/>
      <c r="Q19" s="348"/>
      <c r="R19" s="348"/>
      <c r="S19" s="378"/>
      <c r="T19" s="63"/>
      <c r="U19" s="63"/>
      <c r="V19" s="346" t="str">
        <f>IF(T20="","",IF(T20&gt;X20,"○","×"))</f>
        <v>○</v>
      </c>
      <c r="W19" s="346"/>
      <c r="X19" s="63"/>
      <c r="Y19" s="63"/>
      <c r="Z19" s="64"/>
      <c r="AA19" s="63"/>
      <c r="AB19" s="346" t="str">
        <f>IF(Z20="","",IF(Z20&gt;AD20,"○","×"))</f>
        <v>×</v>
      </c>
      <c r="AC19" s="346"/>
      <c r="AD19" s="63"/>
      <c r="AE19" s="65"/>
      <c r="AF19" s="329">
        <f>IF(AND(J19="",V19="",AB19=""),"",COUNTIF(H19:AE20,"○")*2+COUNTIF(H19:AE20,"×"))</f>
        <v>4</v>
      </c>
      <c r="AG19" s="330"/>
      <c r="AH19" s="330">
        <f>IF(AF19="","",RANK(AF19,AF17:AG24,))</f>
        <v>3</v>
      </c>
      <c r="AI19" s="333"/>
      <c r="AK19" s="21" t="str">
        <f>B16&amp;AH19</f>
        <v>Ｂ3</v>
      </c>
      <c r="AL19" s="21" t="str">
        <f>B19</f>
        <v>卓窓会</v>
      </c>
      <c r="AM19" s="21" t="str">
        <f>C20</f>
        <v>香川</v>
      </c>
    </row>
    <row r="20" spans="1:39" s="21" customFormat="1" ht="15" customHeight="1">
      <c r="A20" s="384"/>
      <c r="B20" s="52" t="s">
        <v>14</v>
      </c>
      <c r="C20" s="371" t="s">
        <v>84</v>
      </c>
      <c r="D20" s="372"/>
      <c r="E20" s="372"/>
      <c r="F20" s="372"/>
      <c r="G20" s="54" t="s">
        <v>15</v>
      </c>
      <c r="H20" s="373">
        <f>IF(R18="","",R18)</f>
        <v>1</v>
      </c>
      <c r="I20" s="374"/>
      <c r="J20" s="375" t="s">
        <v>60</v>
      </c>
      <c r="K20" s="376"/>
      <c r="L20" s="374">
        <f>IF(N18="","",N18)</f>
        <v>4</v>
      </c>
      <c r="M20" s="374"/>
      <c r="N20" s="379"/>
      <c r="O20" s="380"/>
      <c r="P20" s="380"/>
      <c r="Q20" s="380"/>
      <c r="R20" s="380"/>
      <c r="S20" s="381"/>
      <c r="T20" s="374">
        <v>4</v>
      </c>
      <c r="U20" s="374"/>
      <c r="V20" s="375" t="s">
        <v>60</v>
      </c>
      <c r="W20" s="376"/>
      <c r="X20" s="374">
        <v>1</v>
      </c>
      <c r="Y20" s="374"/>
      <c r="Z20" s="377">
        <v>2</v>
      </c>
      <c r="AA20" s="374"/>
      <c r="AB20" s="375" t="s">
        <v>60</v>
      </c>
      <c r="AC20" s="376"/>
      <c r="AD20" s="374">
        <v>3</v>
      </c>
      <c r="AE20" s="382"/>
      <c r="AF20" s="368"/>
      <c r="AG20" s="369"/>
      <c r="AH20" s="369"/>
      <c r="AI20" s="370"/>
    </row>
    <row r="21" spans="1:39" s="21" customFormat="1" ht="15" customHeight="1">
      <c r="A21" s="341">
        <v>3</v>
      </c>
      <c r="B21" s="321" t="s">
        <v>91</v>
      </c>
      <c r="C21" s="354"/>
      <c r="D21" s="354"/>
      <c r="E21" s="354"/>
      <c r="F21" s="354"/>
      <c r="G21" s="355"/>
      <c r="H21" s="69"/>
      <c r="I21" s="61"/>
      <c r="J21" s="356" t="str">
        <f>IF(H22="","",IF(H22&gt;L22,"○","×"))</f>
        <v>×</v>
      </c>
      <c r="K21" s="356"/>
      <c r="L21" s="61"/>
      <c r="M21" s="61"/>
      <c r="N21" s="60"/>
      <c r="O21" s="61"/>
      <c r="P21" s="356" t="str">
        <f>IF(N22="","",IF(N22&gt;R22,"○","×"))</f>
        <v>×</v>
      </c>
      <c r="Q21" s="356"/>
      <c r="R21" s="61"/>
      <c r="S21" s="68"/>
      <c r="T21" s="357"/>
      <c r="U21" s="357"/>
      <c r="V21" s="357"/>
      <c r="W21" s="357"/>
      <c r="X21" s="357"/>
      <c r="Y21" s="357"/>
      <c r="Z21" s="60"/>
      <c r="AA21" s="61"/>
      <c r="AB21" s="356" t="str">
        <f>IF(Z22="","",IF(Z22&gt;AD22,"○","×"))</f>
        <v>×</v>
      </c>
      <c r="AC21" s="356"/>
      <c r="AD21" s="61"/>
      <c r="AE21" s="62"/>
      <c r="AF21" s="360">
        <f>IF(AND(P21="",J21="",AB21=""),"",COUNTIF(H21:AE22,"○")*2+COUNTIF(H21:AE22,"×"))</f>
        <v>3</v>
      </c>
      <c r="AG21" s="361"/>
      <c r="AH21" s="361">
        <f>IF(AF21="","",RANK(AF21,AF17:AG24,))</f>
        <v>4</v>
      </c>
      <c r="AI21" s="362"/>
      <c r="AK21" s="21" t="str">
        <f>B16&amp;AH21</f>
        <v>Ｂ4</v>
      </c>
      <c r="AL21" s="21" t="str">
        <f>B21</f>
        <v>ＴＥＡＭ２５</v>
      </c>
      <c r="AM21" s="21" t="str">
        <f>C22</f>
        <v>高知</v>
      </c>
    </row>
    <row r="22" spans="1:39" s="21" customFormat="1" ht="15" customHeight="1">
      <c r="A22" s="353"/>
      <c r="B22" s="50" t="s">
        <v>14</v>
      </c>
      <c r="C22" s="321" t="s">
        <v>79</v>
      </c>
      <c r="D22" s="354"/>
      <c r="E22" s="354"/>
      <c r="F22" s="354"/>
      <c r="G22" s="51" t="s">
        <v>15</v>
      </c>
      <c r="H22" s="363">
        <f>IF(X18="","",X18)</f>
        <v>1</v>
      </c>
      <c r="I22" s="364"/>
      <c r="J22" s="358" t="s">
        <v>60</v>
      </c>
      <c r="K22" s="359"/>
      <c r="L22" s="364">
        <f>IF(T18="","",T18)</f>
        <v>4</v>
      </c>
      <c r="M22" s="364"/>
      <c r="N22" s="365">
        <f>IF(X20="","",X20)</f>
        <v>1</v>
      </c>
      <c r="O22" s="364"/>
      <c r="P22" s="358" t="s">
        <v>60</v>
      </c>
      <c r="Q22" s="359"/>
      <c r="R22" s="364">
        <f>IF(T20="","",T20)</f>
        <v>4</v>
      </c>
      <c r="S22" s="366"/>
      <c r="T22" s="357"/>
      <c r="U22" s="357"/>
      <c r="V22" s="357"/>
      <c r="W22" s="357"/>
      <c r="X22" s="357"/>
      <c r="Y22" s="357"/>
      <c r="Z22" s="365">
        <v>1</v>
      </c>
      <c r="AA22" s="364"/>
      <c r="AB22" s="358" t="s">
        <v>60</v>
      </c>
      <c r="AC22" s="359"/>
      <c r="AD22" s="364">
        <v>4</v>
      </c>
      <c r="AE22" s="367"/>
      <c r="AF22" s="360"/>
      <c r="AG22" s="361"/>
      <c r="AH22" s="361"/>
      <c r="AI22" s="362"/>
    </row>
    <row r="23" spans="1:39" s="21" customFormat="1" ht="15" customHeight="1">
      <c r="A23" s="341">
        <v>4</v>
      </c>
      <c r="B23" s="343" t="s">
        <v>201</v>
      </c>
      <c r="C23" s="344"/>
      <c r="D23" s="344"/>
      <c r="E23" s="344"/>
      <c r="F23" s="344"/>
      <c r="G23" s="345"/>
      <c r="H23" s="63"/>
      <c r="I23" s="63"/>
      <c r="J23" s="346" t="str">
        <f>IF(H24="","",IF(H24&gt;L24,"○","×"))</f>
        <v>×</v>
      </c>
      <c r="K23" s="346"/>
      <c r="L23" s="63"/>
      <c r="M23" s="63"/>
      <c r="N23" s="64"/>
      <c r="O23" s="63"/>
      <c r="P23" s="346" t="str">
        <f>IF(N24="","",IF(N24&gt;R24,"○","×"))</f>
        <v>○</v>
      </c>
      <c r="Q23" s="346"/>
      <c r="R23" s="63"/>
      <c r="S23" s="67"/>
      <c r="T23" s="63"/>
      <c r="U23" s="63"/>
      <c r="V23" s="346" t="str">
        <f>IF(T24="","",IF(T24&gt;X24,"○","×"))</f>
        <v>○</v>
      </c>
      <c r="W23" s="346"/>
      <c r="X23" s="63"/>
      <c r="Y23" s="63"/>
      <c r="Z23" s="347"/>
      <c r="AA23" s="348"/>
      <c r="AB23" s="348"/>
      <c r="AC23" s="348"/>
      <c r="AD23" s="348"/>
      <c r="AE23" s="349"/>
      <c r="AF23" s="329">
        <f>IF(AND(P23="",V23="",J23=""),"",COUNTIF(H23:AE24,"○")*2+COUNTIF(H23:AE24,"×"))</f>
        <v>5</v>
      </c>
      <c r="AG23" s="330"/>
      <c r="AH23" s="330">
        <f>IF(AF23="","",RANK(AF23,AF17:AG24,))</f>
        <v>2</v>
      </c>
      <c r="AI23" s="333"/>
      <c r="AK23" s="21" t="str">
        <f>B16&amp;AH23</f>
        <v>Ｂ2</v>
      </c>
      <c r="AL23" s="21" t="str">
        <f>B23</f>
        <v>ぷちとまと</v>
      </c>
      <c r="AM23" s="21" t="str">
        <f>C24</f>
        <v>愛媛</v>
      </c>
    </row>
    <row r="24" spans="1:39" s="21" customFormat="1" ht="15" customHeight="1">
      <c r="A24" s="342"/>
      <c r="B24" s="53" t="s">
        <v>14</v>
      </c>
      <c r="C24" s="308" t="s">
        <v>82</v>
      </c>
      <c r="D24" s="320"/>
      <c r="E24" s="320"/>
      <c r="F24" s="320"/>
      <c r="G24" s="55" t="s">
        <v>15</v>
      </c>
      <c r="H24" s="335">
        <f>IF(AD18="","",AD18)</f>
        <v>0</v>
      </c>
      <c r="I24" s="336"/>
      <c r="J24" s="337" t="s">
        <v>60</v>
      </c>
      <c r="K24" s="338"/>
      <c r="L24" s="336">
        <f>IF(Z18="","",Z18)</f>
        <v>5</v>
      </c>
      <c r="M24" s="336"/>
      <c r="N24" s="339">
        <f>IF(AD20="","",AD20)</f>
        <v>3</v>
      </c>
      <c r="O24" s="336"/>
      <c r="P24" s="337" t="s">
        <v>60</v>
      </c>
      <c r="Q24" s="338"/>
      <c r="R24" s="336">
        <f>IF(Z20="","",Z20)</f>
        <v>2</v>
      </c>
      <c r="S24" s="340"/>
      <c r="T24" s="336">
        <f>IF(AD22="","",AD22)</f>
        <v>4</v>
      </c>
      <c r="U24" s="336"/>
      <c r="V24" s="337" t="s">
        <v>60</v>
      </c>
      <c r="W24" s="338"/>
      <c r="X24" s="336">
        <f>IF(Z22="","",Z22)</f>
        <v>1</v>
      </c>
      <c r="Y24" s="336"/>
      <c r="Z24" s="350"/>
      <c r="AA24" s="351"/>
      <c r="AB24" s="351"/>
      <c r="AC24" s="351"/>
      <c r="AD24" s="351"/>
      <c r="AE24" s="352"/>
      <c r="AF24" s="331"/>
      <c r="AG24" s="332"/>
      <c r="AH24" s="332"/>
      <c r="AI24" s="334"/>
    </row>
    <row r="25" spans="1:39" s="21" customFormat="1" ht="5.0999999999999996" customHeight="1">
      <c r="A25" s="17"/>
      <c r="B25" s="50"/>
      <c r="C25" s="9"/>
      <c r="D25" s="18"/>
      <c r="E25" s="18"/>
      <c r="F25" s="18"/>
      <c r="G25" s="56"/>
      <c r="H25" s="16"/>
      <c r="I25" s="16"/>
      <c r="J25" s="2"/>
      <c r="K25" s="17"/>
      <c r="L25" s="16"/>
      <c r="M25" s="16"/>
      <c r="N25" s="16"/>
      <c r="O25" s="16"/>
      <c r="P25" s="2"/>
      <c r="Q25" s="17"/>
      <c r="R25" s="16"/>
      <c r="S25" s="16"/>
      <c r="T25" s="16"/>
      <c r="U25" s="16"/>
      <c r="V25" s="2"/>
      <c r="W25" s="17"/>
      <c r="X25" s="16"/>
      <c r="Y25" s="16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9" s="21" customFormat="1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389" t="s">
        <v>563</v>
      </c>
      <c r="AA26" s="389"/>
      <c r="AB26" s="389"/>
      <c r="AC26" s="389"/>
      <c r="AD26" s="389"/>
      <c r="AE26" s="389"/>
      <c r="AF26" s="389"/>
      <c r="AG26" s="337" t="s">
        <v>44</v>
      </c>
      <c r="AH26" s="337"/>
      <c r="AI26" s="337"/>
    </row>
    <row r="27" spans="1:39" s="21" customFormat="1" ht="15" customHeight="1">
      <c r="A27" s="25"/>
      <c r="B27" s="4" t="s">
        <v>5</v>
      </c>
      <c r="C27" s="390" t="s">
        <v>25</v>
      </c>
      <c r="D27" s="391"/>
      <c r="E27" s="391"/>
      <c r="F27" s="391"/>
      <c r="G27" s="26"/>
      <c r="H27" s="12">
        <v>1</v>
      </c>
      <c r="I27" s="392" t="str">
        <f>B28</f>
        <v>ピンポン館</v>
      </c>
      <c r="J27" s="392"/>
      <c r="K27" s="392"/>
      <c r="L27" s="392"/>
      <c r="M27" s="392"/>
      <c r="N27" s="13">
        <v>2</v>
      </c>
      <c r="O27" s="392" t="str">
        <f>B30</f>
        <v>名西クラブ</v>
      </c>
      <c r="P27" s="392"/>
      <c r="Q27" s="392"/>
      <c r="R27" s="392"/>
      <c r="S27" s="393"/>
      <c r="T27" s="12">
        <v>3</v>
      </c>
      <c r="U27" s="392" t="str">
        <f>B32</f>
        <v>あいひめラージＢ</v>
      </c>
      <c r="V27" s="392"/>
      <c r="W27" s="392"/>
      <c r="X27" s="392"/>
      <c r="Y27" s="392"/>
      <c r="Z27" s="13">
        <v>4</v>
      </c>
      <c r="AA27" s="392" t="str">
        <f>B34</f>
        <v>高松卓愛クラブ</v>
      </c>
      <c r="AB27" s="392"/>
      <c r="AC27" s="392"/>
      <c r="AD27" s="392"/>
      <c r="AE27" s="394"/>
      <c r="AF27" s="395" t="s">
        <v>17</v>
      </c>
      <c r="AG27" s="396"/>
      <c r="AH27" s="397" t="s">
        <v>13</v>
      </c>
      <c r="AI27" s="398"/>
    </row>
    <row r="28" spans="1:39" s="21" customFormat="1" ht="15" customHeight="1">
      <c r="A28" s="400">
        <v>1</v>
      </c>
      <c r="B28" s="323" t="s">
        <v>90</v>
      </c>
      <c r="C28" s="325"/>
      <c r="D28" s="325"/>
      <c r="E28" s="325"/>
      <c r="F28" s="325"/>
      <c r="G28" s="326"/>
      <c r="H28" s="357"/>
      <c r="I28" s="357"/>
      <c r="J28" s="357"/>
      <c r="K28" s="357"/>
      <c r="L28" s="357"/>
      <c r="M28" s="357"/>
      <c r="N28" s="57"/>
      <c r="O28" s="58"/>
      <c r="P28" s="388" t="str">
        <f>IF(N29="","",IF(N29&gt;R29,"○","×"))</f>
        <v>○</v>
      </c>
      <c r="Q28" s="388"/>
      <c r="R28" s="58"/>
      <c r="S28" s="59"/>
      <c r="T28" s="58"/>
      <c r="U28" s="58"/>
      <c r="V28" s="388" t="str">
        <f>IF(T29="","",IF(T29&gt;X29,"○","×"))</f>
        <v>○</v>
      </c>
      <c r="W28" s="388"/>
      <c r="X28" s="58"/>
      <c r="Y28" s="59"/>
      <c r="Z28" s="60"/>
      <c r="AA28" s="61"/>
      <c r="AB28" s="388" t="str">
        <f>IF(Z29="","",IF(Z29&gt;AD29,"○","×"))</f>
        <v>○</v>
      </c>
      <c r="AC28" s="388"/>
      <c r="AD28" s="61"/>
      <c r="AE28" s="62"/>
      <c r="AF28" s="360">
        <f>IF(AND(P28="",V28="",AB28=""),"",COUNTIF(H28:AE29,"○")*2+COUNTIF(H28:AE29,"×"))</f>
        <v>6</v>
      </c>
      <c r="AG28" s="361"/>
      <c r="AH28" s="361">
        <f>IF(AF28="","",RANK(AF28,AF28:AG35,))</f>
        <v>1</v>
      </c>
      <c r="AI28" s="362"/>
      <c r="AK28" s="21" t="str">
        <f>B27&amp;AH28</f>
        <v>Ｃ1</v>
      </c>
      <c r="AL28" s="21" t="str">
        <f>B28</f>
        <v>ピンポン館</v>
      </c>
      <c r="AM28" s="21" t="str">
        <f>C29</f>
        <v>高知</v>
      </c>
    </row>
    <row r="29" spans="1:39" s="21" customFormat="1" ht="15" customHeight="1">
      <c r="A29" s="353"/>
      <c r="B29" s="50" t="s">
        <v>14</v>
      </c>
      <c r="C29" s="371" t="s">
        <v>79</v>
      </c>
      <c r="D29" s="371"/>
      <c r="E29" s="371"/>
      <c r="F29" s="371"/>
      <c r="G29" s="51" t="s">
        <v>15</v>
      </c>
      <c r="H29" s="357"/>
      <c r="I29" s="357"/>
      <c r="J29" s="357"/>
      <c r="K29" s="357"/>
      <c r="L29" s="357"/>
      <c r="M29" s="357"/>
      <c r="N29" s="365">
        <v>5</v>
      </c>
      <c r="O29" s="364"/>
      <c r="P29" s="358" t="s">
        <v>60</v>
      </c>
      <c r="Q29" s="359"/>
      <c r="R29" s="364">
        <v>0</v>
      </c>
      <c r="S29" s="366"/>
      <c r="T29" s="364">
        <v>5</v>
      </c>
      <c r="U29" s="364"/>
      <c r="V29" s="358" t="s">
        <v>60</v>
      </c>
      <c r="W29" s="359"/>
      <c r="X29" s="364">
        <v>0</v>
      </c>
      <c r="Y29" s="366"/>
      <c r="Z29" s="365">
        <v>5</v>
      </c>
      <c r="AA29" s="364"/>
      <c r="AB29" s="358" t="s">
        <v>60</v>
      </c>
      <c r="AC29" s="359"/>
      <c r="AD29" s="364">
        <v>0</v>
      </c>
      <c r="AE29" s="367"/>
      <c r="AF29" s="360"/>
      <c r="AG29" s="361"/>
      <c r="AH29" s="361"/>
      <c r="AI29" s="362"/>
    </row>
    <row r="30" spans="1:39" s="21" customFormat="1" ht="15" customHeight="1">
      <c r="A30" s="341">
        <v>2</v>
      </c>
      <c r="B30" s="343" t="s">
        <v>302</v>
      </c>
      <c r="C30" s="344"/>
      <c r="D30" s="344"/>
      <c r="E30" s="344"/>
      <c r="F30" s="344"/>
      <c r="G30" s="345"/>
      <c r="H30" s="66"/>
      <c r="I30" s="63"/>
      <c r="J30" s="346" t="str">
        <f>IF(H31="","",IF(H31&gt;L31,"○","×"))</f>
        <v>×</v>
      </c>
      <c r="K30" s="346"/>
      <c r="L30" s="63"/>
      <c r="M30" s="63"/>
      <c r="N30" s="347"/>
      <c r="O30" s="348"/>
      <c r="P30" s="348"/>
      <c r="Q30" s="348"/>
      <c r="R30" s="348"/>
      <c r="S30" s="378"/>
      <c r="T30" s="63"/>
      <c r="U30" s="63"/>
      <c r="V30" s="346" t="str">
        <f>IF(T31="","",IF(T31&gt;X31,"○","×"))</f>
        <v>○</v>
      </c>
      <c r="W30" s="346"/>
      <c r="X30" s="63"/>
      <c r="Y30" s="63"/>
      <c r="Z30" s="64"/>
      <c r="AA30" s="63"/>
      <c r="AB30" s="346" t="str">
        <f>IF(Z31="","",IF(Z31&gt;AD31,"○","×"))</f>
        <v>○</v>
      </c>
      <c r="AC30" s="346"/>
      <c r="AD30" s="63"/>
      <c r="AE30" s="65"/>
      <c r="AF30" s="329">
        <f>IF(AND(J30="",V30="",AB30=""),"",COUNTIF(H30:AE31,"○")*2+COUNTIF(H30:AE31,"×"))</f>
        <v>5</v>
      </c>
      <c r="AG30" s="330"/>
      <c r="AH30" s="330">
        <f>IF(AF30="","",RANK(AF30,AF28:AG35,))</f>
        <v>2</v>
      </c>
      <c r="AI30" s="333"/>
      <c r="AK30" s="21" t="str">
        <f>B27&amp;AH30</f>
        <v>Ｃ2</v>
      </c>
      <c r="AL30" s="21" t="str">
        <f>B30</f>
        <v>名西クラブ</v>
      </c>
      <c r="AM30" s="21" t="str">
        <f>C31</f>
        <v>徳島</v>
      </c>
    </row>
    <row r="31" spans="1:39" s="21" customFormat="1" ht="15" customHeight="1">
      <c r="A31" s="353"/>
      <c r="B31" s="52" t="s">
        <v>14</v>
      </c>
      <c r="C31" s="371" t="s">
        <v>81</v>
      </c>
      <c r="D31" s="372"/>
      <c r="E31" s="372"/>
      <c r="F31" s="372"/>
      <c r="G31" s="54" t="s">
        <v>15</v>
      </c>
      <c r="H31" s="373">
        <f>IF(R29="","",R29)</f>
        <v>0</v>
      </c>
      <c r="I31" s="374"/>
      <c r="J31" s="375" t="s">
        <v>60</v>
      </c>
      <c r="K31" s="376"/>
      <c r="L31" s="374">
        <f>IF(N29="","",N29)</f>
        <v>5</v>
      </c>
      <c r="M31" s="374"/>
      <c r="N31" s="379"/>
      <c r="O31" s="380"/>
      <c r="P31" s="380"/>
      <c r="Q31" s="380"/>
      <c r="R31" s="380"/>
      <c r="S31" s="381"/>
      <c r="T31" s="374">
        <v>3</v>
      </c>
      <c r="U31" s="374"/>
      <c r="V31" s="375" t="s">
        <v>60</v>
      </c>
      <c r="W31" s="376"/>
      <c r="X31" s="374">
        <v>2</v>
      </c>
      <c r="Y31" s="374"/>
      <c r="Z31" s="377">
        <v>3</v>
      </c>
      <c r="AA31" s="374"/>
      <c r="AB31" s="375" t="s">
        <v>60</v>
      </c>
      <c r="AC31" s="376"/>
      <c r="AD31" s="374">
        <v>2</v>
      </c>
      <c r="AE31" s="382"/>
      <c r="AF31" s="368"/>
      <c r="AG31" s="369"/>
      <c r="AH31" s="369"/>
      <c r="AI31" s="370"/>
    </row>
    <row r="32" spans="1:39" s="21" customFormat="1" ht="15" customHeight="1">
      <c r="A32" s="341">
        <v>3</v>
      </c>
      <c r="B32" s="343" t="s">
        <v>303</v>
      </c>
      <c r="C32" s="344"/>
      <c r="D32" s="344"/>
      <c r="E32" s="344"/>
      <c r="F32" s="344"/>
      <c r="G32" s="345"/>
      <c r="H32" s="69"/>
      <c r="I32" s="61"/>
      <c r="J32" s="356" t="str">
        <f>IF(H33="","",IF(H33&gt;L33,"○","×"))</f>
        <v>×</v>
      </c>
      <c r="K32" s="356"/>
      <c r="L32" s="61"/>
      <c r="M32" s="61"/>
      <c r="N32" s="60"/>
      <c r="O32" s="61"/>
      <c r="P32" s="356" t="str">
        <f>IF(N33="","",IF(N33&gt;R33,"○","×"))</f>
        <v>×</v>
      </c>
      <c r="Q32" s="356"/>
      <c r="R32" s="61"/>
      <c r="S32" s="68"/>
      <c r="T32" s="357"/>
      <c r="U32" s="357"/>
      <c r="V32" s="357"/>
      <c r="W32" s="357"/>
      <c r="X32" s="357"/>
      <c r="Y32" s="357"/>
      <c r="Z32" s="60"/>
      <c r="AA32" s="61"/>
      <c r="AB32" s="356" t="str">
        <f>IF(Z33="","",IF(Z33&gt;AD33,"○","×"))</f>
        <v>○</v>
      </c>
      <c r="AC32" s="356"/>
      <c r="AD32" s="61"/>
      <c r="AE32" s="62"/>
      <c r="AF32" s="360">
        <f>IF(AND(P32="",J32="",AB32=""),"",COUNTIF(H32:AE33,"○")*2+COUNTIF(H32:AE33,"×"))</f>
        <v>4</v>
      </c>
      <c r="AG32" s="361"/>
      <c r="AH32" s="361">
        <f>IF(AF32="","",RANK(AF32,AF28:AG35,))</f>
        <v>3</v>
      </c>
      <c r="AI32" s="362"/>
      <c r="AK32" s="21" t="str">
        <f>B27&amp;AH32</f>
        <v>Ｃ3</v>
      </c>
      <c r="AL32" s="21" t="str">
        <f>B32</f>
        <v>あいひめラージＢ</v>
      </c>
      <c r="AM32" s="21" t="str">
        <f>C33</f>
        <v>愛媛</v>
      </c>
    </row>
    <row r="33" spans="1:39" s="21" customFormat="1" ht="15" customHeight="1">
      <c r="A33" s="353"/>
      <c r="B33" s="50" t="s">
        <v>14</v>
      </c>
      <c r="C33" s="321" t="s">
        <v>82</v>
      </c>
      <c r="D33" s="354"/>
      <c r="E33" s="354"/>
      <c r="F33" s="354"/>
      <c r="G33" s="51" t="s">
        <v>15</v>
      </c>
      <c r="H33" s="363">
        <f>IF(X29="","",X29)</f>
        <v>0</v>
      </c>
      <c r="I33" s="364"/>
      <c r="J33" s="358" t="s">
        <v>60</v>
      </c>
      <c r="K33" s="359"/>
      <c r="L33" s="364">
        <f>IF(T29="","",T29)</f>
        <v>5</v>
      </c>
      <c r="M33" s="364"/>
      <c r="N33" s="365">
        <f>IF(X31="","",X31)</f>
        <v>2</v>
      </c>
      <c r="O33" s="364"/>
      <c r="P33" s="358" t="s">
        <v>60</v>
      </c>
      <c r="Q33" s="359"/>
      <c r="R33" s="364">
        <f>IF(T31="","",T31)</f>
        <v>3</v>
      </c>
      <c r="S33" s="366"/>
      <c r="T33" s="357"/>
      <c r="U33" s="357"/>
      <c r="V33" s="357"/>
      <c r="W33" s="357"/>
      <c r="X33" s="357"/>
      <c r="Y33" s="357"/>
      <c r="Z33" s="365">
        <v>4</v>
      </c>
      <c r="AA33" s="364"/>
      <c r="AB33" s="358" t="s">
        <v>60</v>
      </c>
      <c r="AC33" s="359"/>
      <c r="AD33" s="364">
        <v>1</v>
      </c>
      <c r="AE33" s="367"/>
      <c r="AF33" s="360"/>
      <c r="AG33" s="361"/>
      <c r="AH33" s="361"/>
      <c r="AI33" s="362"/>
    </row>
    <row r="34" spans="1:39" s="21" customFormat="1" ht="15" customHeight="1">
      <c r="A34" s="399">
        <v>4</v>
      </c>
      <c r="B34" s="343" t="s">
        <v>215</v>
      </c>
      <c r="C34" s="344"/>
      <c r="D34" s="344"/>
      <c r="E34" s="344"/>
      <c r="F34" s="344"/>
      <c r="G34" s="345"/>
      <c r="H34" s="63"/>
      <c r="I34" s="63"/>
      <c r="J34" s="346" t="str">
        <f>IF(H35="","",IF(H35&gt;L35,"○","×"))</f>
        <v>×</v>
      </c>
      <c r="K34" s="346"/>
      <c r="L34" s="63"/>
      <c r="M34" s="63"/>
      <c r="N34" s="64"/>
      <c r="O34" s="63"/>
      <c r="P34" s="346" t="str">
        <f>IF(N35="","",IF(N35&gt;R35,"○","×"))</f>
        <v>×</v>
      </c>
      <c r="Q34" s="346"/>
      <c r="R34" s="63"/>
      <c r="S34" s="67"/>
      <c r="T34" s="63"/>
      <c r="U34" s="63"/>
      <c r="V34" s="346" t="str">
        <f>IF(T35="","",IF(T35&gt;X35,"○","×"))</f>
        <v>×</v>
      </c>
      <c r="W34" s="346"/>
      <c r="X34" s="63"/>
      <c r="Y34" s="63"/>
      <c r="Z34" s="347"/>
      <c r="AA34" s="348"/>
      <c r="AB34" s="348"/>
      <c r="AC34" s="348"/>
      <c r="AD34" s="348"/>
      <c r="AE34" s="349"/>
      <c r="AF34" s="329">
        <f>IF(AND(P34="",V34="",J34=""),"",COUNTIF(H34:AE35,"○")*2+COUNTIF(H34:AE35,"×"))</f>
        <v>3</v>
      </c>
      <c r="AG34" s="330"/>
      <c r="AH34" s="330">
        <f>IF(AF34="","",RANK(AF34,AF28:AG35,))</f>
        <v>4</v>
      </c>
      <c r="AI34" s="333"/>
      <c r="AK34" s="21" t="str">
        <f>B27&amp;AH34</f>
        <v>Ｃ4</v>
      </c>
      <c r="AL34" s="21" t="str">
        <f>B34</f>
        <v>高松卓愛クラブ</v>
      </c>
      <c r="AM34" s="21" t="str">
        <f>C35</f>
        <v>香川</v>
      </c>
    </row>
    <row r="35" spans="1:39" s="21" customFormat="1" ht="15" customHeight="1">
      <c r="A35" s="442"/>
      <c r="B35" s="53" t="s">
        <v>14</v>
      </c>
      <c r="C35" s="308" t="s">
        <v>84</v>
      </c>
      <c r="D35" s="320"/>
      <c r="E35" s="320"/>
      <c r="F35" s="320"/>
      <c r="G35" s="55" t="s">
        <v>15</v>
      </c>
      <c r="H35" s="335">
        <f>IF(AD29="","",AD29)</f>
        <v>0</v>
      </c>
      <c r="I35" s="336"/>
      <c r="J35" s="337" t="s">
        <v>60</v>
      </c>
      <c r="K35" s="338"/>
      <c r="L35" s="336">
        <f>IF(Z29="","",Z29)</f>
        <v>5</v>
      </c>
      <c r="M35" s="336"/>
      <c r="N35" s="339">
        <f>IF(AD31="","",AD31)</f>
        <v>2</v>
      </c>
      <c r="O35" s="336"/>
      <c r="P35" s="337" t="s">
        <v>60</v>
      </c>
      <c r="Q35" s="338"/>
      <c r="R35" s="336">
        <f>IF(Z31="","",Z31)</f>
        <v>3</v>
      </c>
      <c r="S35" s="340"/>
      <c r="T35" s="336">
        <f>IF(AD33="","",AD33)</f>
        <v>1</v>
      </c>
      <c r="U35" s="336"/>
      <c r="V35" s="337" t="s">
        <v>60</v>
      </c>
      <c r="W35" s="338"/>
      <c r="X35" s="336">
        <f>IF(Z33="","",Z33)</f>
        <v>4</v>
      </c>
      <c r="Y35" s="336"/>
      <c r="Z35" s="350"/>
      <c r="AA35" s="351"/>
      <c r="AB35" s="351"/>
      <c r="AC35" s="351"/>
      <c r="AD35" s="351"/>
      <c r="AE35" s="352"/>
      <c r="AF35" s="331"/>
      <c r="AG35" s="332"/>
      <c r="AH35" s="332"/>
      <c r="AI35" s="334"/>
    </row>
    <row r="36" spans="1:39" s="21" customFormat="1" ht="5.0999999999999996" customHeight="1">
      <c r="A36" s="19"/>
      <c r="B36" s="19"/>
      <c r="C36" s="19"/>
      <c r="D36" s="19"/>
      <c r="E36" s="19"/>
      <c r="F36" s="19"/>
      <c r="G36" s="19"/>
      <c r="H36" s="32"/>
      <c r="I36" s="32"/>
      <c r="J36" s="19"/>
      <c r="K36" s="19"/>
      <c r="L36" s="32"/>
      <c r="M36" s="32"/>
      <c r="N36" s="32"/>
      <c r="O36" s="32"/>
      <c r="P36" s="19"/>
      <c r="Q36" s="19"/>
      <c r="R36" s="32"/>
      <c r="S36" s="32"/>
      <c r="T36" s="32"/>
      <c r="U36" s="32"/>
      <c r="V36" s="19"/>
      <c r="W36" s="19"/>
      <c r="X36" s="32"/>
      <c r="Y36" s="32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9" s="21" customFormat="1" ht="15" customHeight="1">
      <c r="AD37" s="389" t="s">
        <v>564</v>
      </c>
      <c r="AE37" s="389"/>
      <c r="AF37" s="389"/>
      <c r="AG37" s="337" t="s">
        <v>44</v>
      </c>
      <c r="AH37" s="337"/>
      <c r="AI37" s="337"/>
    </row>
    <row r="38" spans="1:39" s="21" customFormat="1" ht="15" customHeight="1">
      <c r="A38" s="25"/>
      <c r="B38" s="4" t="s">
        <v>61</v>
      </c>
      <c r="C38" s="390" t="s">
        <v>25</v>
      </c>
      <c r="D38" s="391"/>
      <c r="E38" s="391"/>
      <c r="F38" s="391"/>
      <c r="G38" s="26"/>
      <c r="H38" s="12">
        <v>1</v>
      </c>
      <c r="I38" s="392" t="str">
        <f>B39</f>
        <v>あいひめラージＡ</v>
      </c>
      <c r="J38" s="392"/>
      <c r="K38" s="392"/>
      <c r="L38" s="392"/>
      <c r="M38" s="392"/>
      <c r="N38" s="13">
        <v>2</v>
      </c>
      <c r="O38" s="392" t="str">
        <f>B41</f>
        <v>丸亀ＳＣ</v>
      </c>
      <c r="P38" s="392"/>
      <c r="Q38" s="392"/>
      <c r="R38" s="392"/>
      <c r="S38" s="393"/>
      <c r="T38" s="12">
        <v>3</v>
      </c>
      <c r="U38" s="392" t="str">
        <f>B43</f>
        <v>北島クラブ</v>
      </c>
      <c r="V38" s="392"/>
      <c r="W38" s="392"/>
      <c r="X38" s="392"/>
      <c r="Y38" s="392"/>
      <c r="Z38" s="13">
        <v>4</v>
      </c>
      <c r="AA38" s="392" t="str">
        <f>B45</f>
        <v>鵬程万里</v>
      </c>
      <c r="AB38" s="392"/>
      <c r="AC38" s="392"/>
      <c r="AD38" s="392"/>
      <c r="AE38" s="394"/>
      <c r="AF38" s="395" t="s">
        <v>17</v>
      </c>
      <c r="AG38" s="396"/>
      <c r="AH38" s="397" t="s">
        <v>13</v>
      </c>
      <c r="AI38" s="398"/>
    </row>
    <row r="39" spans="1:39" s="21" customFormat="1" ht="15" customHeight="1">
      <c r="A39" s="400">
        <v>1</v>
      </c>
      <c r="B39" s="323" t="s">
        <v>304</v>
      </c>
      <c r="C39" s="325"/>
      <c r="D39" s="325"/>
      <c r="E39" s="325"/>
      <c r="F39" s="325"/>
      <c r="G39" s="326"/>
      <c r="H39" s="357"/>
      <c r="I39" s="357"/>
      <c r="J39" s="357"/>
      <c r="K39" s="357"/>
      <c r="L39" s="357"/>
      <c r="M39" s="357"/>
      <c r="N39" s="57"/>
      <c r="O39" s="58"/>
      <c r="P39" s="388" t="str">
        <f>IF(N40="","",IF(N40&gt;R40,"○","×"))</f>
        <v>○</v>
      </c>
      <c r="Q39" s="388"/>
      <c r="R39" s="58"/>
      <c r="S39" s="59"/>
      <c r="T39" s="58"/>
      <c r="U39" s="58"/>
      <c r="V39" s="388" t="str">
        <f>IF(T40="","",IF(T40&gt;X40,"○","×"))</f>
        <v>○</v>
      </c>
      <c r="W39" s="388"/>
      <c r="X39" s="58"/>
      <c r="Y39" s="59"/>
      <c r="Z39" s="60"/>
      <c r="AA39" s="61"/>
      <c r="AB39" s="388" t="str">
        <f>IF(Z40="","",IF(Z40&gt;AD40,"○","×"))</f>
        <v>○</v>
      </c>
      <c r="AC39" s="388"/>
      <c r="AD39" s="61"/>
      <c r="AE39" s="62"/>
      <c r="AF39" s="360">
        <f>IF(AND(P39="",V39="",AB39=""),"",COUNTIF(H39:AE40,"○")*2+COUNTIF(H39:AE40,"×"))</f>
        <v>6</v>
      </c>
      <c r="AG39" s="361"/>
      <c r="AH39" s="361">
        <f>IF(AF39="","",RANK(AF39,AF39:AG46,))</f>
        <v>1</v>
      </c>
      <c r="AI39" s="362"/>
      <c r="AK39" s="21" t="str">
        <f>B38&amp;AH39</f>
        <v>Ｄ1</v>
      </c>
      <c r="AL39" s="21" t="str">
        <f>B39</f>
        <v>あいひめラージＡ</v>
      </c>
      <c r="AM39" s="21" t="str">
        <f>C40</f>
        <v>愛媛</v>
      </c>
    </row>
    <row r="40" spans="1:39" s="21" customFormat="1" ht="15" customHeight="1">
      <c r="A40" s="353"/>
      <c r="B40" s="50" t="s">
        <v>14</v>
      </c>
      <c r="C40" s="371" t="s">
        <v>82</v>
      </c>
      <c r="D40" s="371"/>
      <c r="E40" s="371"/>
      <c r="F40" s="371"/>
      <c r="G40" s="51" t="s">
        <v>15</v>
      </c>
      <c r="H40" s="357"/>
      <c r="I40" s="357"/>
      <c r="J40" s="357"/>
      <c r="K40" s="357"/>
      <c r="L40" s="357"/>
      <c r="M40" s="357"/>
      <c r="N40" s="365">
        <v>5</v>
      </c>
      <c r="O40" s="364"/>
      <c r="P40" s="358" t="s">
        <v>60</v>
      </c>
      <c r="Q40" s="359"/>
      <c r="R40" s="364">
        <v>0</v>
      </c>
      <c r="S40" s="366"/>
      <c r="T40" s="364">
        <v>3</v>
      </c>
      <c r="U40" s="364"/>
      <c r="V40" s="358" t="s">
        <v>60</v>
      </c>
      <c r="W40" s="359"/>
      <c r="X40" s="364">
        <v>2</v>
      </c>
      <c r="Y40" s="366"/>
      <c r="Z40" s="365">
        <v>4</v>
      </c>
      <c r="AA40" s="364"/>
      <c r="AB40" s="358" t="s">
        <v>60</v>
      </c>
      <c r="AC40" s="359"/>
      <c r="AD40" s="364">
        <v>1</v>
      </c>
      <c r="AE40" s="367"/>
      <c r="AF40" s="360"/>
      <c r="AG40" s="361"/>
      <c r="AH40" s="361"/>
      <c r="AI40" s="362"/>
    </row>
    <row r="41" spans="1:39" s="21" customFormat="1" ht="15" customHeight="1">
      <c r="A41" s="399">
        <v>2</v>
      </c>
      <c r="B41" s="343" t="s">
        <v>85</v>
      </c>
      <c r="C41" s="344"/>
      <c r="D41" s="344"/>
      <c r="E41" s="344"/>
      <c r="F41" s="344"/>
      <c r="G41" s="345"/>
      <c r="H41" s="66"/>
      <c r="I41" s="63"/>
      <c r="J41" s="346" t="str">
        <f>IF(H42="","",IF(H42&gt;L42,"○","×"))</f>
        <v>×</v>
      </c>
      <c r="K41" s="346"/>
      <c r="L41" s="63"/>
      <c r="M41" s="63"/>
      <c r="N41" s="347"/>
      <c r="O41" s="348"/>
      <c r="P41" s="348"/>
      <c r="Q41" s="348"/>
      <c r="R41" s="348"/>
      <c r="S41" s="378"/>
      <c r="T41" s="63"/>
      <c r="U41" s="63"/>
      <c r="V41" s="346" t="str">
        <f>IF(T42="","",IF(T42&gt;X42,"○","×"))</f>
        <v>×</v>
      </c>
      <c r="W41" s="346"/>
      <c r="X41" s="63"/>
      <c r="Y41" s="63"/>
      <c r="Z41" s="64"/>
      <c r="AA41" s="63"/>
      <c r="AB41" s="346" t="str">
        <f>IF(Z42="","",IF(Z42&gt;AD42,"○","×"))</f>
        <v>○</v>
      </c>
      <c r="AC41" s="346"/>
      <c r="AD41" s="63"/>
      <c r="AE41" s="65"/>
      <c r="AF41" s="329">
        <f>IF(AND(J41="",V41="",AB41=""),"",COUNTIF(H41:AE42,"○")*2+COUNTIF(H41:AE42,"×"))</f>
        <v>4</v>
      </c>
      <c r="AG41" s="330"/>
      <c r="AH41" s="330">
        <f>IF(AF41="","",RANK(AF41,AF39:AG46,))</f>
        <v>3</v>
      </c>
      <c r="AI41" s="333"/>
      <c r="AK41" s="21" t="str">
        <f>B38&amp;AH41</f>
        <v>Ｄ3</v>
      </c>
      <c r="AL41" s="21" t="str">
        <f>B41</f>
        <v>丸亀ＳＣ</v>
      </c>
      <c r="AM41" s="21" t="str">
        <f>C42</f>
        <v>香川</v>
      </c>
    </row>
    <row r="42" spans="1:39" s="21" customFormat="1" ht="15" customHeight="1">
      <c r="A42" s="384"/>
      <c r="B42" s="52" t="s">
        <v>14</v>
      </c>
      <c r="C42" s="371" t="s">
        <v>84</v>
      </c>
      <c r="D42" s="372"/>
      <c r="E42" s="372"/>
      <c r="F42" s="372"/>
      <c r="G42" s="54" t="s">
        <v>15</v>
      </c>
      <c r="H42" s="373">
        <f>IF(R40="","",R40)</f>
        <v>0</v>
      </c>
      <c r="I42" s="374"/>
      <c r="J42" s="375" t="s">
        <v>60</v>
      </c>
      <c r="K42" s="376"/>
      <c r="L42" s="374">
        <f>IF(N40="","",N40)</f>
        <v>5</v>
      </c>
      <c r="M42" s="374"/>
      <c r="N42" s="379"/>
      <c r="O42" s="380"/>
      <c r="P42" s="380"/>
      <c r="Q42" s="380"/>
      <c r="R42" s="380"/>
      <c r="S42" s="381"/>
      <c r="T42" s="374">
        <v>2</v>
      </c>
      <c r="U42" s="374"/>
      <c r="V42" s="375" t="s">
        <v>60</v>
      </c>
      <c r="W42" s="376"/>
      <c r="X42" s="374">
        <v>3</v>
      </c>
      <c r="Y42" s="374"/>
      <c r="Z42" s="377">
        <v>4</v>
      </c>
      <c r="AA42" s="374"/>
      <c r="AB42" s="375" t="s">
        <v>60</v>
      </c>
      <c r="AC42" s="376"/>
      <c r="AD42" s="374">
        <v>1</v>
      </c>
      <c r="AE42" s="382"/>
      <c r="AF42" s="368"/>
      <c r="AG42" s="369"/>
      <c r="AH42" s="369"/>
      <c r="AI42" s="370"/>
    </row>
    <row r="43" spans="1:39" s="21" customFormat="1" ht="15" customHeight="1">
      <c r="A43" s="341">
        <v>3</v>
      </c>
      <c r="B43" s="343" t="s">
        <v>87</v>
      </c>
      <c r="C43" s="344"/>
      <c r="D43" s="344"/>
      <c r="E43" s="344"/>
      <c r="F43" s="344"/>
      <c r="G43" s="345"/>
      <c r="H43" s="69"/>
      <c r="I43" s="61"/>
      <c r="J43" s="356" t="str">
        <f>IF(H44="","",IF(H44&gt;L44,"○","×"))</f>
        <v>×</v>
      </c>
      <c r="K43" s="356"/>
      <c r="L43" s="61"/>
      <c r="M43" s="61"/>
      <c r="N43" s="60"/>
      <c r="O43" s="61"/>
      <c r="P43" s="356" t="str">
        <f>IF(N44="","",IF(N44&gt;R44,"○","×"))</f>
        <v>○</v>
      </c>
      <c r="Q43" s="356"/>
      <c r="R43" s="61"/>
      <c r="S43" s="68"/>
      <c r="T43" s="357"/>
      <c r="U43" s="357"/>
      <c r="V43" s="357"/>
      <c r="W43" s="357"/>
      <c r="X43" s="357"/>
      <c r="Y43" s="357"/>
      <c r="Z43" s="60"/>
      <c r="AA43" s="61"/>
      <c r="AB43" s="356" t="str">
        <f>IF(Z44="","",IF(Z44&gt;AD44,"○","×"))</f>
        <v>○</v>
      </c>
      <c r="AC43" s="356"/>
      <c r="AD43" s="61"/>
      <c r="AE43" s="62"/>
      <c r="AF43" s="360">
        <f>IF(AND(P43="",J43="",AB43=""),"",COUNTIF(H43:AE44,"○")*2+COUNTIF(H43:AE44,"×"))</f>
        <v>5</v>
      </c>
      <c r="AG43" s="361"/>
      <c r="AH43" s="361">
        <f>IF(AF43="","",RANK(AF43,AF39:AG46,))</f>
        <v>2</v>
      </c>
      <c r="AI43" s="362"/>
      <c r="AK43" s="21" t="str">
        <f>B38&amp;AH43</f>
        <v>Ｄ2</v>
      </c>
      <c r="AL43" s="21" t="str">
        <f>B43</f>
        <v>北島クラブ</v>
      </c>
      <c r="AM43" s="21" t="str">
        <f>C44</f>
        <v>徳島</v>
      </c>
    </row>
    <row r="44" spans="1:39" s="21" customFormat="1" ht="15" customHeight="1">
      <c r="A44" s="353"/>
      <c r="B44" s="52" t="s">
        <v>14</v>
      </c>
      <c r="C44" s="371" t="s">
        <v>81</v>
      </c>
      <c r="D44" s="372"/>
      <c r="E44" s="372"/>
      <c r="F44" s="372"/>
      <c r="G44" s="54" t="s">
        <v>15</v>
      </c>
      <c r="H44" s="363">
        <f>IF(X40="","",X40)</f>
        <v>2</v>
      </c>
      <c r="I44" s="364"/>
      <c r="J44" s="358" t="s">
        <v>60</v>
      </c>
      <c r="K44" s="359"/>
      <c r="L44" s="364">
        <f>IF(T40="","",T40)</f>
        <v>3</v>
      </c>
      <c r="M44" s="364"/>
      <c r="N44" s="365">
        <f>IF(X42="","",X42)</f>
        <v>3</v>
      </c>
      <c r="O44" s="364"/>
      <c r="P44" s="358" t="s">
        <v>60</v>
      </c>
      <c r="Q44" s="359"/>
      <c r="R44" s="364">
        <f>IF(T42="","",T42)</f>
        <v>2</v>
      </c>
      <c r="S44" s="366"/>
      <c r="T44" s="357"/>
      <c r="U44" s="357"/>
      <c r="V44" s="357"/>
      <c r="W44" s="357"/>
      <c r="X44" s="357"/>
      <c r="Y44" s="357"/>
      <c r="Z44" s="365">
        <v>4</v>
      </c>
      <c r="AA44" s="364"/>
      <c r="AB44" s="358" t="s">
        <v>60</v>
      </c>
      <c r="AC44" s="359"/>
      <c r="AD44" s="364">
        <v>1</v>
      </c>
      <c r="AE44" s="367"/>
      <c r="AF44" s="360"/>
      <c r="AG44" s="361"/>
      <c r="AH44" s="361"/>
      <c r="AI44" s="362"/>
    </row>
    <row r="45" spans="1:39" s="21" customFormat="1" ht="15" customHeight="1">
      <c r="A45" s="341">
        <v>4</v>
      </c>
      <c r="B45" s="321" t="s">
        <v>305</v>
      </c>
      <c r="C45" s="354"/>
      <c r="D45" s="354"/>
      <c r="E45" s="354"/>
      <c r="F45" s="354"/>
      <c r="G45" s="355"/>
      <c r="H45" s="63"/>
      <c r="I45" s="63"/>
      <c r="J45" s="346" t="str">
        <f>IF(H46="","",IF(H46&gt;L46,"○","×"))</f>
        <v>×</v>
      </c>
      <c r="K45" s="346"/>
      <c r="L45" s="63"/>
      <c r="M45" s="63"/>
      <c r="N45" s="64"/>
      <c r="O45" s="63"/>
      <c r="P45" s="346" t="str">
        <f>IF(N46="","",IF(N46&gt;R46,"○","×"))</f>
        <v>×</v>
      </c>
      <c r="Q45" s="346"/>
      <c r="R45" s="63"/>
      <c r="S45" s="67"/>
      <c r="T45" s="63"/>
      <c r="U45" s="63"/>
      <c r="V45" s="346" t="str">
        <f>IF(T46="","",IF(T46&gt;X46,"○","×"))</f>
        <v>×</v>
      </c>
      <c r="W45" s="346"/>
      <c r="X45" s="63"/>
      <c r="Y45" s="63"/>
      <c r="Z45" s="347"/>
      <c r="AA45" s="348"/>
      <c r="AB45" s="348"/>
      <c r="AC45" s="348"/>
      <c r="AD45" s="348"/>
      <c r="AE45" s="349"/>
      <c r="AF45" s="329">
        <f>IF(AND(P45="",V45="",J45=""),"",COUNTIF(H45:AE46,"○")*2+COUNTIF(H45:AE46,"×"))</f>
        <v>3</v>
      </c>
      <c r="AG45" s="330"/>
      <c r="AH45" s="330">
        <f>IF(AF45="","",RANK(AF45,AF39:AG46,))</f>
        <v>4</v>
      </c>
      <c r="AI45" s="333"/>
      <c r="AK45" s="21" t="str">
        <f>B38&amp;AH45</f>
        <v>Ｄ4</v>
      </c>
      <c r="AL45" s="21" t="str">
        <f>B45</f>
        <v>鵬程万里</v>
      </c>
      <c r="AM45" s="21" t="str">
        <f>C46</f>
        <v>高知</v>
      </c>
    </row>
    <row r="46" spans="1:39" s="21" customFormat="1" ht="15" customHeight="1">
      <c r="A46" s="342"/>
      <c r="B46" s="53" t="s">
        <v>14</v>
      </c>
      <c r="C46" s="308" t="s">
        <v>79</v>
      </c>
      <c r="D46" s="320"/>
      <c r="E46" s="320"/>
      <c r="F46" s="320"/>
      <c r="G46" s="55" t="s">
        <v>15</v>
      </c>
      <c r="H46" s="335">
        <f>IF(AD40="","",AD40)</f>
        <v>1</v>
      </c>
      <c r="I46" s="336"/>
      <c r="J46" s="337" t="s">
        <v>60</v>
      </c>
      <c r="K46" s="338"/>
      <c r="L46" s="336">
        <f>IF(Z40="","",Z40)</f>
        <v>4</v>
      </c>
      <c r="M46" s="336"/>
      <c r="N46" s="339">
        <f>IF(AD42="","",AD42)</f>
        <v>1</v>
      </c>
      <c r="O46" s="336"/>
      <c r="P46" s="337" t="s">
        <v>60</v>
      </c>
      <c r="Q46" s="338"/>
      <c r="R46" s="336">
        <f>IF(Z42="","",Z42)</f>
        <v>4</v>
      </c>
      <c r="S46" s="340"/>
      <c r="T46" s="336">
        <f>IF(AD44="","",AD44)</f>
        <v>1</v>
      </c>
      <c r="U46" s="336"/>
      <c r="V46" s="337" t="s">
        <v>60</v>
      </c>
      <c r="W46" s="338"/>
      <c r="X46" s="336">
        <f>IF(Z44="","",Z44)</f>
        <v>4</v>
      </c>
      <c r="Y46" s="336"/>
      <c r="Z46" s="350"/>
      <c r="AA46" s="351"/>
      <c r="AB46" s="351"/>
      <c r="AC46" s="351"/>
      <c r="AD46" s="351"/>
      <c r="AE46" s="352"/>
      <c r="AF46" s="331"/>
      <c r="AG46" s="332"/>
      <c r="AH46" s="332"/>
      <c r="AI46" s="334"/>
    </row>
    <row r="47" spans="1:39" s="21" customFormat="1" ht="13.5" customHeight="1">
      <c r="A47" s="19"/>
      <c r="B47" s="7"/>
      <c r="C47" s="19"/>
      <c r="D47" s="19"/>
      <c r="E47" s="19"/>
      <c r="F47" s="19"/>
      <c r="G47" s="19"/>
      <c r="H47" s="61"/>
      <c r="I47" s="61"/>
      <c r="J47" s="70"/>
      <c r="K47" s="70"/>
      <c r="L47" s="61"/>
      <c r="M47" s="61"/>
      <c r="N47" s="61"/>
      <c r="O47" s="61"/>
      <c r="P47" s="70"/>
      <c r="Q47" s="70"/>
      <c r="R47" s="61"/>
      <c r="S47" s="6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32"/>
      <c r="AE47" s="32"/>
    </row>
    <row r="48" spans="1:39" s="22" customFormat="1" ht="15" customHeight="1">
      <c r="A48" s="306" t="s">
        <v>0</v>
      </c>
      <c r="B48" s="307"/>
      <c r="C48" s="307"/>
      <c r="D48" s="307"/>
      <c r="F48" s="307" t="s">
        <v>41</v>
      </c>
      <c r="G48" s="307"/>
      <c r="H48" s="307"/>
      <c r="J48" s="8" t="s">
        <v>29</v>
      </c>
      <c r="K48" s="22">
        <v>1</v>
      </c>
      <c r="L48" s="22" t="s">
        <v>40</v>
      </c>
      <c r="M48" s="22">
        <v>4</v>
      </c>
      <c r="N48" s="8" t="s">
        <v>42</v>
      </c>
      <c r="O48" s="22">
        <v>2</v>
      </c>
      <c r="P48" s="22" t="s">
        <v>40</v>
      </c>
      <c r="Q48" s="22">
        <v>3</v>
      </c>
      <c r="S48" s="8" t="s">
        <v>26</v>
      </c>
      <c r="T48" s="22">
        <v>1</v>
      </c>
      <c r="U48" s="22" t="s">
        <v>40</v>
      </c>
      <c r="V48" s="22">
        <v>3</v>
      </c>
      <c r="W48" s="8" t="s">
        <v>42</v>
      </c>
      <c r="X48" s="22">
        <v>2</v>
      </c>
      <c r="Y48" s="22" t="s">
        <v>40</v>
      </c>
      <c r="Z48" s="22">
        <v>4</v>
      </c>
      <c r="AB48" s="8" t="s">
        <v>28</v>
      </c>
      <c r="AC48" s="22">
        <v>1</v>
      </c>
      <c r="AD48" s="22" t="s">
        <v>40</v>
      </c>
      <c r="AE48" s="22">
        <v>2</v>
      </c>
      <c r="AF48" s="8" t="s">
        <v>42</v>
      </c>
      <c r="AG48" s="22">
        <v>3</v>
      </c>
      <c r="AH48" s="22" t="s">
        <v>40</v>
      </c>
      <c r="AI48" s="22">
        <v>4</v>
      </c>
    </row>
    <row r="49" spans="1:34" s="22" customFormat="1" ht="12" customHeight="1">
      <c r="A49" s="8"/>
      <c r="J49" s="8"/>
      <c r="N49" s="8"/>
      <c r="S49" s="8"/>
      <c r="W49" s="8"/>
      <c r="AB49" s="8"/>
      <c r="AF49" s="8"/>
    </row>
    <row r="50" spans="1:34" s="21" customFormat="1" ht="15" customHeight="1">
      <c r="B50" s="2" t="s">
        <v>43</v>
      </c>
      <c r="C50" s="321" t="s">
        <v>74</v>
      </c>
      <c r="D50" s="321"/>
      <c r="E50" s="321"/>
      <c r="F50" s="321"/>
      <c r="G50" s="321"/>
      <c r="H50" s="321"/>
      <c r="I50" s="321"/>
      <c r="J50" s="2" t="s">
        <v>11</v>
      </c>
    </row>
    <row r="51" spans="1:34" s="21" customFormat="1" ht="7.5" customHeight="1"/>
    <row r="52" spans="1:34" s="21" customFormat="1" ht="11.1" customHeight="1" thickBot="1">
      <c r="C52" s="306" t="s">
        <v>3</v>
      </c>
      <c r="D52" s="307">
        <v>1</v>
      </c>
      <c r="E52" s="3"/>
      <c r="F52" s="436" t="str">
        <f>IF(ISERROR(VLOOKUP(C52&amp;D52,$AK:$AM,2,FALSE))=TRUE,"",VLOOKUP(C52&amp;D52,$AK:$AM,2,FALSE))</f>
        <v>藍友会</v>
      </c>
      <c r="G52" s="437"/>
      <c r="H52" s="437"/>
      <c r="I52" s="437"/>
      <c r="J52" s="437"/>
      <c r="K52" s="438"/>
      <c r="M52" s="167"/>
      <c r="N52" s="167"/>
      <c r="W52" s="167"/>
      <c r="X52" s="236"/>
      <c r="Y52" s="237"/>
      <c r="Z52" s="436" t="str">
        <f>IF(ISERROR(VLOOKUP(AG52&amp;AH52,$AK:$AM,2,FALSE))=TRUE,"",VLOOKUP(AG52&amp;AH52,$AK:$AM,2,FALSE))</f>
        <v>ピンポン館</v>
      </c>
      <c r="AA52" s="437"/>
      <c r="AB52" s="437"/>
      <c r="AC52" s="437"/>
      <c r="AD52" s="437"/>
      <c r="AE52" s="438"/>
      <c r="AG52" s="306" t="s">
        <v>5</v>
      </c>
      <c r="AH52" s="307">
        <v>1</v>
      </c>
    </row>
    <row r="53" spans="1:34" s="21" customFormat="1" ht="11.1" customHeight="1" thickTop="1" thickBot="1">
      <c r="C53" s="307"/>
      <c r="D53" s="307"/>
      <c r="F53" s="145" t="s">
        <v>14</v>
      </c>
      <c r="G53" s="439" t="str">
        <f>IF(ISERROR(VLOOKUP(C52&amp;D52,$AK:$AM,3,FALSE))=TRUE,"",VLOOKUP(C52&amp;D52,$AK:$AM,3,FALSE))</f>
        <v>高知</v>
      </c>
      <c r="H53" s="440"/>
      <c r="I53" s="440"/>
      <c r="J53" s="440"/>
      <c r="K53" s="146" t="s">
        <v>15</v>
      </c>
      <c r="L53" s="157"/>
      <c r="M53" s="159"/>
      <c r="N53" s="224"/>
      <c r="O53" s="227"/>
      <c r="P53" s="156"/>
      <c r="R53" s="90"/>
      <c r="S53" s="90"/>
      <c r="U53" s="163"/>
      <c r="V53" s="227"/>
      <c r="W53" s="223"/>
      <c r="X53" s="156"/>
      <c r="Y53" s="175"/>
      <c r="Z53" s="145" t="s">
        <v>14</v>
      </c>
      <c r="AA53" s="439" t="str">
        <f>IF(ISERROR(VLOOKUP(AG52&amp;AH52,$AK:$AM,3,FALSE))=TRUE,"",VLOOKUP(AG52&amp;AH52,$AK:$AM,3,FALSE))</f>
        <v>高知</v>
      </c>
      <c r="AB53" s="440"/>
      <c r="AC53" s="440"/>
      <c r="AD53" s="440"/>
      <c r="AE53" s="146" t="s">
        <v>15</v>
      </c>
      <c r="AG53" s="306"/>
      <c r="AH53" s="307"/>
    </row>
    <row r="54" spans="1:34" s="21" customFormat="1" ht="11.1" customHeight="1" thickTop="1" thickBot="1">
      <c r="C54" s="306" t="s">
        <v>4</v>
      </c>
      <c r="D54" s="307">
        <v>2</v>
      </c>
      <c r="E54" s="3"/>
      <c r="F54" s="436" t="str">
        <f t="shared" ref="F54" si="0">IF(ISERROR(VLOOKUP(C54&amp;D54,$AK:$AM,2,FALSE))=TRUE,"",VLOOKUP(C54&amp;D54,$AK:$AM,2,FALSE))</f>
        <v>ぷちとまと</v>
      </c>
      <c r="G54" s="437"/>
      <c r="H54" s="437"/>
      <c r="I54" s="437"/>
      <c r="J54" s="437"/>
      <c r="K54" s="438"/>
      <c r="L54" s="228"/>
      <c r="M54" s="232"/>
      <c r="N54" s="90"/>
      <c r="O54" s="92"/>
      <c r="P54" s="90"/>
      <c r="R54" s="90"/>
      <c r="S54" s="94"/>
      <c r="U54" s="221"/>
      <c r="V54" s="94"/>
      <c r="W54" s="92"/>
      <c r="X54" s="160"/>
      <c r="Y54" s="162"/>
      <c r="Z54" s="436" t="str">
        <f t="shared" ref="Z54" si="1">IF(ISERROR(VLOOKUP(AG54&amp;AH54,$AK:$AM,2,FALSE))=TRUE,"",VLOOKUP(AG54&amp;AH54,$AK:$AM,2,FALSE))</f>
        <v>北島クラブ</v>
      </c>
      <c r="AA54" s="437"/>
      <c r="AB54" s="437"/>
      <c r="AC54" s="437"/>
      <c r="AD54" s="437"/>
      <c r="AE54" s="438"/>
      <c r="AG54" s="306" t="s">
        <v>6</v>
      </c>
      <c r="AH54" s="307">
        <v>2</v>
      </c>
    </row>
    <row r="55" spans="1:34" s="21" customFormat="1" ht="11.1" customHeight="1" thickTop="1" thickBot="1">
      <c r="C55" s="307"/>
      <c r="D55" s="307"/>
      <c r="F55" s="145" t="s">
        <v>14</v>
      </c>
      <c r="G55" s="439" t="str">
        <f t="shared" ref="G55" si="2">IF(ISERROR(VLOOKUP(C54&amp;D54,$AK:$AM,3,FALSE))=TRUE,"",VLOOKUP(C54&amp;D54,$AK:$AM,3,FALSE))</f>
        <v>愛媛</v>
      </c>
      <c r="H55" s="440"/>
      <c r="I55" s="440"/>
      <c r="J55" s="440"/>
      <c r="K55" s="146" t="s">
        <v>15</v>
      </c>
      <c r="L55" s="99"/>
      <c r="M55" s="163"/>
      <c r="N55" s="163"/>
      <c r="O55" s="175"/>
      <c r="P55" s="174"/>
      <c r="R55" s="230"/>
      <c r="S55" s="227"/>
      <c r="T55" s="238"/>
      <c r="U55" s="232"/>
      <c r="V55" s="156"/>
      <c r="W55" s="163"/>
      <c r="X55" s="163"/>
      <c r="Y55" s="95"/>
      <c r="Z55" s="145" t="s">
        <v>14</v>
      </c>
      <c r="AA55" s="439" t="str">
        <f t="shared" ref="AA55" si="3">IF(ISERROR(VLOOKUP(AG54&amp;AH54,$AK:$AM,3,FALSE))=TRUE,"",VLOOKUP(AG54&amp;AH54,$AK:$AM,3,FALSE))</f>
        <v>徳島</v>
      </c>
      <c r="AB55" s="440"/>
      <c r="AC55" s="440"/>
      <c r="AD55" s="440"/>
      <c r="AE55" s="146" t="s">
        <v>15</v>
      </c>
      <c r="AG55" s="306"/>
      <c r="AH55" s="307"/>
    </row>
    <row r="56" spans="1:34" s="21" customFormat="1" ht="11.1" customHeight="1" thickTop="1">
      <c r="C56" s="306" t="s">
        <v>5</v>
      </c>
      <c r="D56" s="307">
        <v>2</v>
      </c>
      <c r="E56" s="3"/>
      <c r="F56" s="436" t="str">
        <f t="shared" ref="F56" si="4">IF(ISERROR(VLOOKUP(C56&amp;D56,$AK:$AM,2,FALSE))=TRUE,"",VLOOKUP(C56&amp;D56,$AK:$AM,2,FALSE))</f>
        <v>名西クラブ</v>
      </c>
      <c r="G56" s="437"/>
      <c r="H56" s="437"/>
      <c r="I56" s="437"/>
      <c r="J56" s="437"/>
      <c r="K56" s="438"/>
      <c r="L56" s="90"/>
      <c r="M56" s="163"/>
      <c r="N56" s="163"/>
      <c r="O56" s="234"/>
      <c r="P56" s="235"/>
      <c r="Q56" s="158"/>
      <c r="R56" s="158"/>
      <c r="S56" s="156"/>
      <c r="T56" s="156"/>
      <c r="U56" s="175"/>
      <c r="V56" s="174"/>
      <c r="W56" s="163"/>
      <c r="X56" s="163"/>
      <c r="Y56" s="96"/>
      <c r="Z56" s="436" t="str">
        <f t="shared" ref="Z56" si="5">IF(ISERROR(VLOOKUP(AG56&amp;AH56,$AK:$AM,2,FALSE))=TRUE,"",VLOOKUP(AG56&amp;AH56,$AK:$AM,2,FALSE))</f>
        <v>スクラッチＪ</v>
      </c>
      <c r="AA56" s="437"/>
      <c r="AB56" s="437"/>
      <c r="AC56" s="437"/>
      <c r="AD56" s="437"/>
      <c r="AE56" s="438"/>
      <c r="AG56" s="306" t="s">
        <v>3</v>
      </c>
      <c r="AH56" s="307">
        <v>2</v>
      </c>
    </row>
    <row r="57" spans="1:34" s="21" customFormat="1" ht="11.1" customHeight="1" thickBot="1">
      <c r="C57" s="307"/>
      <c r="D57" s="307"/>
      <c r="F57" s="145" t="s">
        <v>14</v>
      </c>
      <c r="G57" s="439" t="str">
        <f t="shared" ref="G57" si="6">IF(ISERROR(VLOOKUP(C56&amp;D56,$AK:$AM,3,FALSE))=TRUE,"",VLOOKUP(C56&amp;D56,$AK:$AM,3,FALSE))</f>
        <v>徳島</v>
      </c>
      <c r="H57" s="440"/>
      <c r="I57" s="440"/>
      <c r="J57" s="440"/>
      <c r="K57" s="146" t="s">
        <v>15</v>
      </c>
      <c r="L57" s="157"/>
      <c r="M57" s="159"/>
      <c r="N57" s="224"/>
      <c r="O57" s="223"/>
      <c r="P57" s="156"/>
      <c r="R57" s="156"/>
      <c r="S57" s="156"/>
      <c r="U57" s="175"/>
      <c r="V57" s="224"/>
      <c r="W57" s="214"/>
      <c r="X57" s="157"/>
      <c r="Y57" s="159"/>
      <c r="Z57" s="145" t="s">
        <v>14</v>
      </c>
      <c r="AA57" s="439" t="str">
        <f t="shared" ref="AA57" si="7">IF(ISERROR(VLOOKUP(AG56&amp;AH56,$AK:$AM,3,FALSE))=TRUE,"",VLOOKUP(AG56&amp;AH56,$AK:$AM,3,FALSE))</f>
        <v>愛媛</v>
      </c>
      <c r="AB57" s="440"/>
      <c r="AC57" s="440"/>
      <c r="AD57" s="440"/>
      <c r="AE57" s="146" t="s">
        <v>15</v>
      </c>
      <c r="AG57" s="306"/>
      <c r="AH57" s="307"/>
    </row>
    <row r="58" spans="1:34" s="21" customFormat="1" ht="11.1" customHeight="1" thickTop="1" thickBot="1">
      <c r="C58" s="306" t="s">
        <v>6</v>
      </c>
      <c r="D58" s="307">
        <v>1</v>
      </c>
      <c r="E58" s="3"/>
      <c r="F58" s="436" t="str">
        <f t="shared" ref="F58" si="8">IF(ISERROR(VLOOKUP(C58&amp;D58,$AK:$AM,2,FALSE))=TRUE,"",VLOOKUP(C58&amp;D58,$AK:$AM,2,FALSE))</f>
        <v>あいひめラージＡ</v>
      </c>
      <c r="G58" s="437"/>
      <c r="H58" s="437"/>
      <c r="I58" s="437"/>
      <c r="J58" s="437"/>
      <c r="K58" s="438"/>
      <c r="L58" s="228"/>
      <c r="M58" s="232"/>
      <c r="N58" s="90"/>
      <c r="O58" s="163"/>
      <c r="P58" s="163"/>
      <c r="R58" s="90"/>
      <c r="S58" s="90"/>
      <c r="U58" s="163"/>
      <c r="V58" s="163"/>
      <c r="W58" s="221"/>
      <c r="X58" s="227"/>
      <c r="Y58" s="229"/>
      <c r="Z58" s="436" t="str">
        <f t="shared" ref="Z58" si="9">IF(ISERROR(VLOOKUP(AG58&amp;AH58,$AK:$AM,2,FALSE))=TRUE,"",VLOOKUP(AG58&amp;AH58,$AK:$AM,2,FALSE))</f>
        <v>チームHIURA</v>
      </c>
      <c r="AA58" s="437"/>
      <c r="AB58" s="437"/>
      <c r="AC58" s="437"/>
      <c r="AD58" s="437"/>
      <c r="AE58" s="438"/>
      <c r="AG58" s="306" t="s">
        <v>4</v>
      </c>
      <c r="AH58" s="307">
        <v>1</v>
      </c>
    </row>
    <row r="59" spans="1:34" s="21" customFormat="1" ht="11.1" customHeight="1" thickTop="1">
      <c r="C59" s="307"/>
      <c r="D59" s="307"/>
      <c r="F59" s="145" t="s">
        <v>14</v>
      </c>
      <c r="G59" s="439" t="str">
        <f t="shared" ref="G59" si="10">IF(ISERROR(VLOOKUP(C58&amp;D58,$AK:$AM,3,FALSE))=TRUE,"",VLOOKUP(C58&amp;D58,$AK:$AM,3,FALSE))</f>
        <v>愛媛</v>
      </c>
      <c r="H59" s="440"/>
      <c r="I59" s="440"/>
      <c r="J59" s="440"/>
      <c r="K59" s="146" t="s">
        <v>15</v>
      </c>
      <c r="L59" s="99"/>
      <c r="M59" s="163"/>
      <c r="N59" s="163"/>
      <c r="O59" s="90"/>
      <c r="P59" s="90"/>
      <c r="R59" s="96"/>
      <c r="S59" s="90"/>
      <c r="U59" s="90"/>
      <c r="V59" s="90"/>
      <c r="W59" s="163"/>
      <c r="X59" s="163"/>
      <c r="Y59" s="92"/>
      <c r="Z59" s="145" t="s">
        <v>14</v>
      </c>
      <c r="AA59" s="439" t="str">
        <f t="shared" ref="AA59" si="11">IF(ISERROR(VLOOKUP(AG58&amp;AH58,$AK:$AM,3,FALSE))=TRUE,"",VLOOKUP(AG58&amp;AH58,$AK:$AM,3,FALSE))</f>
        <v>徳島</v>
      </c>
      <c r="AB59" s="440"/>
      <c r="AC59" s="440"/>
      <c r="AD59" s="440"/>
      <c r="AE59" s="146" t="s">
        <v>15</v>
      </c>
      <c r="AG59" s="306"/>
      <c r="AH59" s="307"/>
    </row>
    <row r="60" spans="1:34" ht="9" customHeight="1">
      <c r="L60" s="96"/>
      <c r="M60" s="96"/>
      <c r="N60" s="96"/>
      <c r="O60" s="96"/>
      <c r="P60" s="96"/>
      <c r="R60" s="96"/>
      <c r="S60" s="96"/>
      <c r="U60" s="96"/>
      <c r="V60" s="96"/>
      <c r="W60" s="96"/>
      <c r="X60" s="96"/>
      <c r="Y60" s="96"/>
    </row>
    <row r="61" spans="1:34" ht="14.25">
      <c r="A61" s="21"/>
      <c r="B61" s="2" t="s">
        <v>9</v>
      </c>
      <c r="C61" s="321" t="s">
        <v>75</v>
      </c>
      <c r="D61" s="321"/>
      <c r="E61" s="321"/>
      <c r="F61" s="321"/>
      <c r="G61" s="321"/>
      <c r="H61" s="321"/>
      <c r="I61" s="321"/>
      <c r="J61" s="2" t="s">
        <v>10</v>
      </c>
      <c r="K61" s="21"/>
      <c r="L61" s="90"/>
      <c r="M61" s="90"/>
      <c r="N61" s="90"/>
      <c r="O61" s="90"/>
      <c r="P61" s="90"/>
      <c r="R61" s="90"/>
      <c r="S61" s="90"/>
      <c r="U61" s="90"/>
      <c r="V61" s="90"/>
      <c r="W61" s="90"/>
      <c r="X61" s="90"/>
      <c r="Y61" s="90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6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90"/>
      <c r="M62" s="90"/>
      <c r="N62" s="90"/>
      <c r="O62" s="90"/>
      <c r="P62" s="90"/>
      <c r="R62" s="90"/>
      <c r="S62" s="90"/>
      <c r="U62" s="90"/>
      <c r="V62" s="90"/>
      <c r="W62" s="90"/>
      <c r="X62" s="90"/>
      <c r="Y62" s="90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0.5" customHeight="1" thickBot="1">
      <c r="C63" s="306" t="s">
        <v>3</v>
      </c>
      <c r="D63" s="307">
        <v>3</v>
      </c>
      <c r="F63" s="436" t="str">
        <f t="shared" ref="F63" si="12">IF(ISERROR(VLOOKUP(C63&amp;D63,$AK:$AM,2,FALSE))=TRUE,"",VLOOKUP(C63&amp;D63,$AK:$AM,2,FALSE))</f>
        <v>みのもん倶楽部</v>
      </c>
      <c r="G63" s="437"/>
      <c r="H63" s="437"/>
      <c r="I63" s="437"/>
      <c r="J63" s="437"/>
      <c r="K63" s="438"/>
      <c r="L63" s="88"/>
      <c r="M63" s="156"/>
      <c r="N63" s="156"/>
      <c r="O63" s="90"/>
      <c r="P63" s="90"/>
      <c r="R63" s="90"/>
      <c r="S63" s="90"/>
      <c r="U63" s="90"/>
      <c r="V63" s="90"/>
      <c r="W63" s="156"/>
      <c r="X63" s="227"/>
      <c r="Y63" s="214"/>
      <c r="Z63" s="436" t="str">
        <f t="shared" ref="Z63" si="13">IF(ISERROR(VLOOKUP(AG63&amp;AH63,$AK:$AM,2,FALSE))=TRUE,"",VLOOKUP(AG63&amp;AH63,$AK:$AM,2,FALSE))</f>
        <v>あいひめラージＢ</v>
      </c>
      <c r="AA63" s="437"/>
      <c r="AB63" s="437"/>
      <c r="AC63" s="437"/>
      <c r="AD63" s="437"/>
      <c r="AE63" s="438"/>
      <c r="AG63" s="306" t="s">
        <v>5</v>
      </c>
      <c r="AH63" s="307">
        <v>3</v>
      </c>
    </row>
    <row r="64" spans="1:34" ht="10.5" customHeight="1" thickTop="1" thickBot="1">
      <c r="C64" s="307"/>
      <c r="D64" s="307"/>
      <c r="E64" s="21"/>
      <c r="F64" s="145" t="s">
        <v>14</v>
      </c>
      <c r="G64" s="439" t="str">
        <f t="shared" ref="G64" si="14">IF(ISERROR(VLOOKUP(C63&amp;D63,$AK:$AM,3,FALSE))=TRUE,"",VLOOKUP(C63&amp;D63,$AK:$AM,3,FALSE))</f>
        <v>香川</v>
      </c>
      <c r="H64" s="440"/>
      <c r="I64" s="440"/>
      <c r="J64" s="440"/>
      <c r="K64" s="146" t="s">
        <v>15</v>
      </c>
      <c r="L64" s="157"/>
      <c r="M64" s="159"/>
      <c r="N64" s="224"/>
      <c r="O64" s="227"/>
      <c r="P64" s="156"/>
      <c r="R64" s="90"/>
      <c r="S64" s="90"/>
      <c r="U64" s="163"/>
      <c r="V64" s="227"/>
      <c r="W64" s="223"/>
      <c r="X64" s="156"/>
      <c r="Y64" s="175"/>
      <c r="Z64" s="145" t="s">
        <v>14</v>
      </c>
      <c r="AA64" s="439" t="str">
        <f t="shared" ref="AA64" si="15">IF(ISERROR(VLOOKUP(AG63&amp;AH63,$AK:$AM,3,FALSE))=TRUE,"",VLOOKUP(AG63&amp;AH63,$AK:$AM,3,FALSE))</f>
        <v>愛媛</v>
      </c>
      <c r="AB64" s="440"/>
      <c r="AC64" s="440"/>
      <c r="AD64" s="440"/>
      <c r="AE64" s="146" t="s">
        <v>15</v>
      </c>
      <c r="AF64" s="21"/>
      <c r="AG64" s="307"/>
      <c r="AH64" s="307"/>
    </row>
    <row r="65" spans="3:34" ht="10.5" customHeight="1" thickTop="1" thickBot="1">
      <c r="C65" s="306" t="s">
        <v>4</v>
      </c>
      <c r="D65" s="307">
        <v>4</v>
      </c>
      <c r="F65" s="436" t="str">
        <f t="shared" ref="F65" si="16">IF(ISERROR(VLOOKUP(C65&amp;D65,$AK:$AM,2,FALSE))=TRUE,"",VLOOKUP(C65&amp;D65,$AK:$AM,2,FALSE))</f>
        <v>ＴＥＡＭ２５</v>
      </c>
      <c r="G65" s="437"/>
      <c r="H65" s="437"/>
      <c r="I65" s="437"/>
      <c r="J65" s="437"/>
      <c r="K65" s="438"/>
      <c r="L65" s="228"/>
      <c r="M65" s="232"/>
      <c r="N65" s="233"/>
      <c r="O65" s="92"/>
      <c r="P65" s="90"/>
      <c r="R65" s="90"/>
      <c r="S65" s="94"/>
      <c r="U65" s="221"/>
      <c r="V65" s="94"/>
      <c r="W65" s="92"/>
      <c r="X65" s="160"/>
      <c r="Y65" s="162"/>
      <c r="Z65" s="436" t="str">
        <f t="shared" ref="Z65" si="17">IF(ISERROR(VLOOKUP(AG65&amp;AH65,$AK:$AM,2,FALSE))=TRUE,"",VLOOKUP(AG65&amp;AH65,$AK:$AM,2,FALSE))</f>
        <v>鵬程万里</v>
      </c>
      <c r="AA65" s="437"/>
      <c r="AB65" s="437"/>
      <c r="AC65" s="437"/>
      <c r="AD65" s="437"/>
      <c r="AE65" s="438"/>
      <c r="AG65" s="306" t="s">
        <v>6</v>
      </c>
      <c r="AH65" s="307">
        <v>4</v>
      </c>
    </row>
    <row r="66" spans="3:34" ht="10.5" customHeight="1" thickTop="1" thickBot="1">
      <c r="C66" s="307"/>
      <c r="D66" s="307"/>
      <c r="E66" s="21"/>
      <c r="F66" s="145" t="s">
        <v>14</v>
      </c>
      <c r="G66" s="439" t="str">
        <f t="shared" ref="G66" si="18">IF(ISERROR(VLOOKUP(C65&amp;D65,$AK:$AM,3,FALSE))=TRUE,"",VLOOKUP(C65&amp;D65,$AK:$AM,3,FALSE))</f>
        <v>高知</v>
      </c>
      <c r="H66" s="440"/>
      <c r="I66" s="440"/>
      <c r="J66" s="440"/>
      <c r="K66" s="146" t="s">
        <v>15</v>
      </c>
      <c r="L66" s="99"/>
      <c r="M66" s="163"/>
      <c r="N66" s="163"/>
      <c r="O66" s="175"/>
      <c r="P66" s="174"/>
      <c r="R66" s="230"/>
      <c r="S66" s="227"/>
      <c r="T66" s="231"/>
      <c r="U66" s="232"/>
      <c r="V66" s="156"/>
      <c r="W66" s="163"/>
      <c r="X66" s="163"/>
      <c r="Y66" s="90"/>
      <c r="Z66" s="145" t="s">
        <v>14</v>
      </c>
      <c r="AA66" s="439" t="str">
        <f t="shared" ref="AA66" si="19">IF(ISERROR(VLOOKUP(AG65&amp;AH65,$AK:$AM,3,FALSE))=TRUE,"",VLOOKUP(AG65&amp;AH65,$AK:$AM,3,FALSE))</f>
        <v>高知</v>
      </c>
      <c r="AB66" s="440"/>
      <c r="AC66" s="440"/>
      <c r="AD66" s="440"/>
      <c r="AE66" s="146" t="s">
        <v>15</v>
      </c>
      <c r="AF66" s="21"/>
      <c r="AG66" s="307"/>
      <c r="AH66" s="307"/>
    </row>
    <row r="67" spans="3:34" ht="10.5" customHeight="1" thickTop="1">
      <c r="C67" s="306" t="s">
        <v>5</v>
      </c>
      <c r="D67" s="307">
        <v>4</v>
      </c>
      <c r="F67" s="436" t="str">
        <f t="shared" ref="F67" si="20">IF(ISERROR(VLOOKUP(C67&amp;D67,$AK:$AM,2,FALSE))=TRUE,"",VLOOKUP(C67&amp;D67,$AK:$AM,2,FALSE))</f>
        <v>高松卓愛クラブ</v>
      </c>
      <c r="G67" s="437"/>
      <c r="H67" s="437"/>
      <c r="I67" s="437"/>
      <c r="J67" s="437"/>
      <c r="K67" s="438"/>
      <c r="L67" s="90"/>
      <c r="M67" s="163"/>
      <c r="N67" s="163"/>
      <c r="O67" s="234"/>
      <c r="P67" s="235"/>
      <c r="Q67" s="158"/>
      <c r="R67" s="158"/>
      <c r="S67" s="156"/>
      <c r="T67" s="156"/>
      <c r="U67" s="175"/>
      <c r="V67" s="174"/>
      <c r="W67" s="163"/>
      <c r="X67" s="163"/>
      <c r="Y67" s="97"/>
      <c r="Z67" s="436" t="str">
        <f t="shared" ref="Z67" si="21">IF(ISERROR(VLOOKUP(AG67&amp;AH67,$AK:$AM,2,FALSE))=TRUE,"",VLOOKUP(AG67&amp;AH67,$AK:$AM,2,FALSE))</f>
        <v>国府クラブ</v>
      </c>
      <c r="AA67" s="437"/>
      <c r="AB67" s="437"/>
      <c r="AC67" s="437"/>
      <c r="AD67" s="437"/>
      <c r="AE67" s="438"/>
      <c r="AG67" s="306" t="s">
        <v>3</v>
      </c>
      <c r="AH67" s="307">
        <v>4</v>
      </c>
    </row>
    <row r="68" spans="3:34" ht="10.5" customHeight="1" thickBot="1">
      <c r="C68" s="307"/>
      <c r="D68" s="307"/>
      <c r="E68" s="21"/>
      <c r="F68" s="145" t="s">
        <v>14</v>
      </c>
      <c r="G68" s="439" t="str">
        <f t="shared" ref="G68" si="22">IF(ISERROR(VLOOKUP(C67&amp;D67,$AK:$AM,3,FALSE))=TRUE,"",VLOOKUP(C67&amp;D67,$AK:$AM,3,FALSE))</f>
        <v>香川</v>
      </c>
      <c r="H68" s="440"/>
      <c r="I68" s="440"/>
      <c r="J68" s="440"/>
      <c r="K68" s="146" t="s">
        <v>15</v>
      </c>
      <c r="L68" s="157"/>
      <c r="M68" s="159"/>
      <c r="N68" s="224"/>
      <c r="O68" s="223"/>
      <c r="P68" s="156"/>
      <c r="R68" s="163"/>
      <c r="S68" s="163"/>
      <c r="U68" s="175"/>
      <c r="V68" s="224"/>
      <c r="W68" s="214"/>
      <c r="X68" s="157"/>
      <c r="Y68" s="159"/>
      <c r="Z68" s="145" t="s">
        <v>14</v>
      </c>
      <c r="AA68" s="439" t="str">
        <f t="shared" ref="AA68" si="23">IF(ISERROR(VLOOKUP(AG67&amp;AH67,$AK:$AM,3,FALSE))=TRUE,"",VLOOKUP(AG67&amp;AH67,$AK:$AM,3,FALSE))</f>
        <v>徳島</v>
      </c>
      <c r="AB68" s="440"/>
      <c r="AC68" s="440"/>
      <c r="AD68" s="440"/>
      <c r="AE68" s="146" t="s">
        <v>15</v>
      </c>
      <c r="AF68" s="21"/>
      <c r="AG68" s="307"/>
      <c r="AH68" s="307"/>
    </row>
    <row r="69" spans="3:34" ht="10.5" customHeight="1" thickTop="1" thickBot="1">
      <c r="C69" s="306" t="s">
        <v>6</v>
      </c>
      <c r="D69" s="307">
        <v>3</v>
      </c>
      <c r="F69" s="436" t="str">
        <f t="shared" ref="F69" si="24">IF(ISERROR(VLOOKUP(C69&amp;D69,$AK:$AM,2,FALSE))=TRUE,"",VLOOKUP(C69&amp;D69,$AK:$AM,2,FALSE))</f>
        <v>丸亀ＳＣ</v>
      </c>
      <c r="G69" s="437"/>
      <c r="H69" s="437"/>
      <c r="I69" s="437"/>
      <c r="J69" s="437"/>
      <c r="K69" s="438"/>
      <c r="L69" s="228"/>
      <c r="M69" s="232"/>
      <c r="N69" s="90"/>
      <c r="O69" s="163"/>
      <c r="P69" s="163"/>
      <c r="R69" s="90"/>
      <c r="S69" s="90"/>
      <c r="U69" s="163"/>
      <c r="V69" s="163"/>
      <c r="W69" s="221"/>
      <c r="X69" s="227"/>
      <c r="Y69" s="229"/>
      <c r="Z69" s="436" t="str">
        <f t="shared" ref="Z69" si="25">IF(ISERROR(VLOOKUP(AG69&amp;AH69,$AK:$AM,2,FALSE))=TRUE,"",VLOOKUP(AG69&amp;AH69,$AK:$AM,2,FALSE))</f>
        <v>卓窓会</v>
      </c>
      <c r="AA69" s="437"/>
      <c r="AB69" s="437"/>
      <c r="AC69" s="437"/>
      <c r="AD69" s="437"/>
      <c r="AE69" s="438"/>
      <c r="AG69" s="306" t="s">
        <v>4</v>
      </c>
      <c r="AH69" s="307">
        <v>3</v>
      </c>
    </row>
    <row r="70" spans="3:34" ht="10.5" customHeight="1" thickTop="1">
      <c r="C70" s="307"/>
      <c r="D70" s="307"/>
      <c r="E70" s="21"/>
      <c r="F70" s="145" t="s">
        <v>14</v>
      </c>
      <c r="G70" s="439" t="str">
        <f t="shared" ref="G70" si="26">IF(ISERROR(VLOOKUP(C69&amp;D69,$AK:$AM,3,FALSE))=TRUE,"",VLOOKUP(C69&amp;D69,$AK:$AM,3,FALSE))</f>
        <v>香川</v>
      </c>
      <c r="H70" s="440"/>
      <c r="I70" s="440"/>
      <c r="J70" s="440"/>
      <c r="K70" s="146" t="s">
        <v>15</v>
      </c>
      <c r="L70" s="27"/>
      <c r="M70" s="21"/>
      <c r="N70" s="155"/>
      <c r="O70" s="155"/>
      <c r="P70" s="21"/>
      <c r="Q70" s="21"/>
      <c r="S70" s="21"/>
      <c r="U70" s="21"/>
      <c r="V70" s="21"/>
      <c r="W70" s="155"/>
      <c r="X70" s="155"/>
      <c r="Y70" s="21"/>
      <c r="Z70" s="145" t="s">
        <v>14</v>
      </c>
      <c r="AA70" s="439" t="str">
        <f t="shared" ref="AA70" si="27">IF(ISERROR(VLOOKUP(AG69&amp;AH69,$AK:$AM,3,FALSE))=TRUE,"",VLOOKUP(AG69&amp;AH69,$AK:$AM,3,FALSE))</f>
        <v>香川</v>
      </c>
      <c r="AB70" s="440"/>
      <c r="AC70" s="440"/>
      <c r="AD70" s="440"/>
      <c r="AE70" s="146" t="s">
        <v>15</v>
      </c>
      <c r="AF70" s="21"/>
      <c r="AG70" s="307"/>
      <c r="AH70" s="307"/>
    </row>
    <row r="76" spans="3:34" ht="14.25" customHeight="1"/>
    <row r="77" spans="3:34" ht="15.75" customHeight="1"/>
    <row r="78" spans="3:34" ht="14.25" customHeight="1"/>
    <row r="79" spans="3:34" ht="15.75" customHeight="1"/>
    <row r="80" spans="3:34" ht="14.25" customHeight="1"/>
    <row r="81" ht="15.75" customHeight="1"/>
  </sheetData>
  <mergeCells count="394">
    <mergeCell ref="H24:I24"/>
    <mergeCell ref="X24:Y24"/>
    <mergeCell ref="N29:O29"/>
    <mergeCell ref="F48:H48"/>
    <mergeCell ref="C50:I50"/>
    <mergeCell ref="J24:K24"/>
    <mergeCell ref="L31:M31"/>
    <mergeCell ref="B32:G32"/>
    <mergeCell ref="C33:F33"/>
    <mergeCell ref="C38:F38"/>
    <mergeCell ref="I38:M38"/>
    <mergeCell ref="R24:S24"/>
    <mergeCell ref="T24:U24"/>
    <mergeCell ref="V24:W24"/>
    <mergeCell ref="V31:W31"/>
    <mergeCell ref="U38:Y38"/>
    <mergeCell ref="N30:S31"/>
    <mergeCell ref="N35:O35"/>
    <mergeCell ref="P35:Q35"/>
    <mergeCell ref="O38:S38"/>
    <mergeCell ref="L42:M42"/>
    <mergeCell ref="V28:W28"/>
    <mergeCell ref="R29:S29"/>
    <mergeCell ref="T29:U29"/>
    <mergeCell ref="V29:W29"/>
    <mergeCell ref="V30:W30"/>
    <mergeCell ref="P29:Q29"/>
    <mergeCell ref="T31:U31"/>
    <mergeCell ref="P34:Q34"/>
    <mergeCell ref="L35:M35"/>
    <mergeCell ref="A30:A31"/>
    <mergeCell ref="J30:K30"/>
    <mergeCell ref="B30:G30"/>
    <mergeCell ref="C31:F31"/>
    <mergeCell ref="B28:G28"/>
    <mergeCell ref="C29:F29"/>
    <mergeCell ref="H31:I31"/>
    <mergeCell ref="J31:K31"/>
    <mergeCell ref="F54:K54"/>
    <mergeCell ref="A34:A35"/>
    <mergeCell ref="B34:G34"/>
    <mergeCell ref="J34:K34"/>
    <mergeCell ref="C35:F35"/>
    <mergeCell ref="H35:I35"/>
    <mergeCell ref="J35:K35"/>
    <mergeCell ref="A41:A42"/>
    <mergeCell ref="B41:G41"/>
    <mergeCell ref="J41:K41"/>
    <mergeCell ref="A43:A44"/>
    <mergeCell ref="C54:C55"/>
    <mergeCell ref="D54:D55"/>
    <mergeCell ref="A23:A24"/>
    <mergeCell ref="B23:G23"/>
    <mergeCell ref="A28:A29"/>
    <mergeCell ref="H28:M29"/>
    <mergeCell ref="AH19:AI20"/>
    <mergeCell ref="C20:F20"/>
    <mergeCell ref="AH21:AI22"/>
    <mergeCell ref="AF19:AG20"/>
    <mergeCell ref="AB19:AC19"/>
    <mergeCell ref="P28:Q28"/>
    <mergeCell ref="X20:Y20"/>
    <mergeCell ref="AB20:AC20"/>
    <mergeCell ref="V19:W19"/>
    <mergeCell ref="AF21:AG22"/>
    <mergeCell ref="AD22:AE22"/>
    <mergeCell ref="AD20:AE20"/>
    <mergeCell ref="C22:F22"/>
    <mergeCell ref="J21:K21"/>
    <mergeCell ref="P21:Q21"/>
    <mergeCell ref="AB21:AC21"/>
    <mergeCell ref="H22:I22"/>
    <mergeCell ref="Z22:AA22"/>
    <mergeCell ref="T21:Y22"/>
    <mergeCell ref="AB22:AC22"/>
    <mergeCell ref="A17:A18"/>
    <mergeCell ref="B17:G17"/>
    <mergeCell ref="N18:O18"/>
    <mergeCell ref="A21:A22"/>
    <mergeCell ref="B21:G21"/>
    <mergeCell ref="Z20:AA20"/>
    <mergeCell ref="V18:W18"/>
    <mergeCell ref="X18:Y18"/>
    <mergeCell ref="Z18:AA18"/>
    <mergeCell ref="A19:A20"/>
    <mergeCell ref="B19:G19"/>
    <mergeCell ref="H20:I20"/>
    <mergeCell ref="J20:K20"/>
    <mergeCell ref="J19:K19"/>
    <mergeCell ref="L20:M20"/>
    <mergeCell ref="B10:G10"/>
    <mergeCell ref="C11:F11"/>
    <mergeCell ref="H11:I11"/>
    <mergeCell ref="AF17:AG18"/>
    <mergeCell ref="AH17:AI18"/>
    <mergeCell ref="AB18:AC18"/>
    <mergeCell ref="AD18:AE18"/>
    <mergeCell ref="AF16:AG16"/>
    <mergeCell ref="AG15:AI15"/>
    <mergeCell ref="AD15:AF15"/>
    <mergeCell ref="J11:K11"/>
    <mergeCell ref="L11:M11"/>
    <mergeCell ref="V17:W17"/>
    <mergeCell ref="AB17:AC17"/>
    <mergeCell ref="T18:U18"/>
    <mergeCell ref="R18:S18"/>
    <mergeCell ref="C18:F18"/>
    <mergeCell ref="H17:M18"/>
    <mergeCell ref="A6:A7"/>
    <mergeCell ref="A8:A9"/>
    <mergeCell ref="A10:A11"/>
    <mergeCell ref="A12:A13"/>
    <mergeCell ref="C16:F16"/>
    <mergeCell ref="I16:M16"/>
    <mergeCell ref="L13:M13"/>
    <mergeCell ref="Z52:AE52"/>
    <mergeCell ref="AH52:AH53"/>
    <mergeCell ref="C52:C53"/>
    <mergeCell ref="D52:D53"/>
    <mergeCell ref="AF12:AG13"/>
    <mergeCell ref="AH12:AI13"/>
    <mergeCell ref="B12:G12"/>
    <mergeCell ref="V12:W12"/>
    <mergeCell ref="H13:I13"/>
    <mergeCell ref="J13:K13"/>
    <mergeCell ref="N13:O13"/>
    <mergeCell ref="P13:Q13"/>
    <mergeCell ref="AH16:AI16"/>
    <mergeCell ref="AF10:AG11"/>
    <mergeCell ref="AH10:AI11"/>
    <mergeCell ref="AD11:AE11"/>
    <mergeCell ref="J10:K10"/>
    <mergeCell ref="AH54:AH55"/>
    <mergeCell ref="AH56:AH57"/>
    <mergeCell ref="AH58:AH59"/>
    <mergeCell ref="AG52:AG53"/>
    <mergeCell ref="AG56:AG57"/>
    <mergeCell ref="AA53:AD53"/>
    <mergeCell ref="Z54:AE54"/>
    <mergeCell ref="AA55:AD55"/>
    <mergeCell ref="F52:K52"/>
    <mergeCell ref="G53:J53"/>
    <mergeCell ref="G55:J55"/>
    <mergeCell ref="AG54:AG55"/>
    <mergeCell ref="Z56:AE56"/>
    <mergeCell ref="AA57:AD57"/>
    <mergeCell ref="F58:K58"/>
    <mergeCell ref="X7:Y7"/>
    <mergeCell ref="P6:Q6"/>
    <mergeCell ref="C13:F13"/>
    <mergeCell ref="N7:O7"/>
    <mergeCell ref="P7:Q7"/>
    <mergeCell ref="P17:Q17"/>
    <mergeCell ref="P18:Q18"/>
    <mergeCell ref="P24:Q24"/>
    <mergeCell ref="J12:K12"/>
    <mergeCell ref="P12:Q12"/>
    <mergeCell ref="V6:W6"/>
    <mergeCell ref="O16:S16"/>
    <mergeCell ref="N8:S9"/>
    <mergeCell ref="T10:Y11"/>
    <mergeCell ref="N11:O11"/>
    <mergeCell ref="P11:Q11"/>
    <mergeCell ref="V8:W8"/>
    <mergeCell ref="P10:Q10"/>
    <mergeCell ref="R11:S11"/>
    <mergeCell ref="X13:Y13"/>
    <mergeCell ref="R13:S13"/>
    <mergeCell ref="T13:U13"/>
    <mergeCell ref="V13:W13"/>
    <mergeCell ref="U16:Y16"/>
    <mergeCell ref="Z23:AE24"/>
    <mergeCell ref="AF23:AG24"/>
    <mergeCell ref="AG4:AI4"/>
    <mergeCell ref="AD4:AF4"/>
    <mergeCell ref="AF5:AG5"/>
    <mergeCell ref="AH5:AI5"/>
    <mergeCell ref="AD7:AE7"/>
    <mergeCell ref="AD9:AE9"/>
    <mergeCell ref="AF6:AG7"/>
    <mergeCell ref="AH6:AI7"/>
    <mergeCell ref="AF8:AG9"/>
    <mergeCell ref="AH8:AI9"/>
    <mergeCell ref="AB6:AC6"/>
    <mergeCell ref="AA16:AE16"/>
    <mergeCell ref="Z12:AE13"/>
    <mergeCell ref="AB10:AC10"/>
    <mergeCell ref="Z11:AA11"/>
    <mergeCell ref="AB11:AC11"/>
    <mergeCell ref="Z7:AA7"/>
    <mergeCell ref="AB7:AC7"/>
    <mergeCell ref="AB8:AC8"/>
    <mergeCell ref="C3:G3"/>
    <mergeCell ref="B6:G6"/>
    <mergeCell ref="C7:F7"/>
    <mergeCell ref="B8:G8"/>
    <mergeCell ref="C9:F9"/>
    <mergeCell ref="J8:K8"/>
    <mergeCell ref="C5:F5"/>
    <mergeCell ref="I5:M5"/>
    <mergeCell ref="D1:AF1"/>
    <mergeCell ref="AA5:AE5"/>
    <mergeCell ref="U5:Y5"/>
    <mergeCell ref="V9:W9"/>
    <mergeCell ref="H9:I9"/>
    <mergeCell ref="J9:K9"/>
    <mergeCell ref="L9:M9"/>
    <mergeCell ref="T9:U9"/>
    <mergeCell ref="X9:Y9"/>
    <mergeCell ref="Z9:AA9"/>
    <mergeCell ref="AB9:AC9"/>
    <mergeCell ref="O5:S5"/>
    <mergeCell ref="H6:M7"/>
    <mergeCell ref="R7:S7"/>
    <mergeCell ref="T7:U7"/>
    <mergeCell ref="V7:W7"/>
    <mergeCell ref="V23:W23"/>
    <mergeCell ref="R22:S22"/>
    <mergeCell ref="T20:U20"/>
    <mergeCell ref="V20:W20"/>
    <mergeCell ref="AG26:AI26"/>
    <mergeCell ref="C27:F27"/>
    <mergeCell ref="I27:M27"/>
    <mergeCell ref="O27:S27"/>
    <mergeCell ref="U27:Y27"/>
    <mergeCell ref="AA27:AE27"/>
    <mergeCell ref="AF27:AG27"/>
    <mergeCell ref="AH27:AI27"/>
    <mergeCell ref="Z26:AF26"/>
    <mergeCell ref="J22:K22"/>
    <mergeCell ref="L22:M22"/>
    <mergeCell ref="N22:O22"/>
    <mergeCell ref="P22:Q22"/>
    <mergeCell ref="N19:S20"/>
    <mergeCell ref="J23:K23"/>
    <mergeCell ref="P23:Q23"/>
    <mergeCell ref="L24:M24"/>
    <mergeCell ref="N24:O24"/>
    <mergeCell ref="AH23:AI24"/>
    <mergeCell ref="C24:F24"/>
    <mergeCell ref="AB28:AC28"/>
    <mergeCell ref="AF28:AG29"/>
    <mergeCell ref="AH28:AI29"/>
    <mergeCell ref="Z29:AA29"/>
    <mergeCell ref="AB29:AC29"/>
    <mergeCell ref="AD29:AE29"/>
    <mergeCell ref="X29:Y29"/>
    <mergeCell ref="AF30:AG31"/>
    <mergeCell ref="AH30:AI31"/>
    <mergeCell ref="AD31:AE31"/>
    <mergeCell ref="Z31:AA31"/>
    <mergeCell ref="AB30:AC30"/>
    <mergeCell ref="AB31:AC31"/>
    <mergeCell ref="X31:Y31"/>
    <mergeCell ref="AH32:AI33"/>
    <mergeCell ref="A32:A33"/>
    <mergeCell ref="J32:K32"/>
    <mergeCell ref="P32:Q32"/>
    <mergeCell ref="H33:I33"/>
    <mergeCell ref="J33:K33"/>
    <mergeCell ref="L33:M33"/>
    <mergeCell ref="N33:O33"/>
    <mergeCell ref="P33:Q33"/>
    <mergeCell ref="AB33:AC33"/>
    <mergeCell ref="AD33:AE33"/>
    <mergeCell ref="T32:Y33"/>
    <mergeCell ref="AB32:AC32"/>
    <mergeCell ref="R33:S33"/>
    <mergeCell ref="Z33:AA33"/>
    <mergeCell ref="AF32:AG33"/>
    <mergeCell ref="AD37:AF37"/>
    <mergeCell ref="AG37:AI37"/>
    <mergeCell ref="R35:S35"/>
    <mergeCell ref="T35:U35"/>
    <mergeCell ref="V35:W35"/>
    <mergeCell ref="X35:Y35"/>
    <mergeCell ref="Z34:AE35"/>
    <mergeCell ref="AF34:AG35"/>
    <mergeCell ref="AH34:AI35"/>
    <mergeCell ref="V34:W34"/>
    <mergeCell ref="AA38:AE38"/>
    <mergeCell ref="AF38:AG38"/>
    <mergeCell ref="AH38:AI38"/>
    <mergeCell ref="A39:A40"/>
    <mergeCell ref="B39:G39"/>
    <mergeCell ref="H39:M40"/>
    <mergeCell ref="P39:Q39"/>
    <mergeCell ref="V39:W39"/>
    <mergeCell ref="AB39:AC39"/>
    <mergeCell ref="AF39:AG40"/>
    <mergeCell ref="AH39:AI40"/>
    <mergeCell ref="C40:F40"/>
    <mergeCell ref="AD40:AE40"/>
    <mergeCell ref="AB41:AC41"/>
    <mergeCell ref="AB42:AC42"/>
    <mergeCell ref="Z40:AA40"/>
    <mergeCell ref="AB40:AC40"/>
    <mergeCell ref="N40:O40"/>
    <mergeCell ref="P40:Q40"/>
    <mergeCell ref="T40:U40"/>
    <mergeCell ref="V40:W40"/>
    <mergeCell ref="X40:Y40"/>
    <mergeCell ref="R40:S40"/>
    <mergeCell ref="N41:S42"/>
    <mergeCell ref="V41:W41"/>
    <mergeCell ref="AD42:AE42"/>
    <mergeCell ref="C42:F42"/>
    <mergeCell ref="R44:S44"/>
    <mergeCell ref="H42:I42"/>
    <mergeCell ref="J42:K42"/>
    <mergeCell ref="H44:I44"/>
    <mergeCell ref="J44:K44"/>
    <mergeCell ref="AB44:AC44"/>
    <mergeCell ref="AB43:AC43"/>
    <mergeCell ref="AD44:AE44"/>
    <mergeCell ref="T43:Y44"/>
    <mergeCell ref="B43:G43"/>
    <mergeCell ref="J43:K43"/>
    <mergeCell ref="P43:Q43"/>
    <mergeCell ref="C44:F44"/>
    <mergeCell ref="Z44:AA44"/>
    <mergeCell ref="N44:O44"/>
    <mergeCell ref="L44:M44"/>
    <mergeCell ref="P44:Q44"/>
    <mergeCell ref="AH41:AI42"/>
    <mergeCell ref="T42:U42"/>
    <mergeCell ref="V42:W42"/>
    <mergeCell ref="X42:Y42"/>
    <mergeCell ref="Z42:AA42"/>
    <mergeCell ref="AF43:AG44"/>
    <mergeCell ref="AH43:AI44"/>
    <mergeCell ref="AF41:AG42"/>
    <mergeCell ref="A45:A46"/>
    <mergeCell ref="B45:G45"/>
    <mergeCell ref="J45:K45"/>
    <mergeCell ref="P45:Q45"/>
    <mergeCell ref="C46:F46"/>
    <mergeCell ref="H46:I46"/>
    <mergeCell ref="J46:K46"/>
    <mergeCell ref="N46:O46"/>
    <mergeCell ref="P46:Q46"/>
    <mergeCell ref="L46:M46"/>
    <mergeCell ref="AH45:AI46"/>
    <mergeCell ref="R46:S46"/>
    <mergeCell ref="T46:U46"/>
    <mergeCell ref="V46:W46"/>
    <mergeCell ref="X46:Y46"/>
    <mergeCell ref="V45:W45"/>
    <mergeCell ref="Z45:AE46"/>
    <mergeCell ref="AF45:AG46"/>
    <mergeCell ref="A48:D48"/>
    <mergeCell ref="C67:C68"/>
    <mergeCell ref="D67:D68"/>
    <mergeCell ref="C63:C64"/>
    <mergeCell ref="D63:D64"/>
    <mergeCell ref="C65:C66"/>
    <mergeCell ref="D65:D66"/>
    <mergeCell ref="F65:K65"/>
    <mergeCell ref="G66:J66"/>
    <mergeCell ref="G59:J59"/>
    <mergeCell ref="Z58:AE58"/>
    <mergeCell ref="AA59:AD59"/>
    <mergeCell ref="C61:I61"/>
    <mergeCell ref="D58:D59"/>
    <mergeCell ref="C58:C59"/>
    <mergeCell ref="C56:C57"/>
    <mergeCell ref="D56:D57"/>
    <mergeCell ref="AA64:AD64"/>
    <mergeCell ref="Z65:AE65"/>
    <mergeCell ref="AG58:AG59"/>
    <mergeCell ref="C69:C70"/>
    <mergeCell ref="D69:D70"/>
    <mergeCell ref="F67:K67"/>
    <mergeCell ref="F69:K69"/>
    <mergeCell ref="G70:J70"/>
    <mergeCell ref="AH69:AH70"/>
    <mergeCell ref="AH67:AH68"/>
    <mergeCell ref="AG69:AG70"/>
    <mergeCell ref="AG67:AG68"/>
    <mergeCell ref="AA68:AD68"/>
    <mergeCell ref="Z69:AE69"/>
    <mergeCell ref="AA70:AD70"/>
    <mergeCell ref="Z67:AE67"/>
    <mergeCell ref="G68:J68"/>
    <mergeCell ref="AH63:AH64"/>
    <mergeCell ref="AG65:AG66"/>
    <mergeCell ref="F63:K63"/>
    <mergeCell ref="G64:J64"/>
    <mergeCell ref="AG63:AG64"/>
    <mergeCell ref="Z63:AE63"/>
    <mergeCell ref="F56:K56"/>
    <mergeCell ref="G57:J57"/>
    <mergeCell ref="AA66:AD66"/>
    <mergeCell ref="AH65:AH66"/>
  </mergeCells>
  <phoneticPr fontId="2"/>
  <printOptions horizontalCentered="1"/>
  <pageMargins left="0.59055118110236227" right="0.59055118110236227" top="0.59055118110236227" bottom="0.59055118110236227" header="0" footer="0.39370078740157483"/>
  <pageSetup paperSize="9" scale="90" orientation="portrait" blackAndWhite="1" verticalDpi="300" r:id="rId1"/>
  <headerFooter alignWithMargins="0">
    <oddFooter>&amp;C&amp;10-9-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M193"/>
  <sheetViews>
    <sheetView view="pageBreakPreview" topLeftCell="A67" zoomScaleNormal="115" zoomScaleSheetLayoutView="100" workbookViewId="0">
      <selection activeCell="AE79" sqref="AE79"/>
    </sheetView>
  </sheetViews>
  <sheetFormatPr defaultColWidth="2.625" defaultRowHeight="15" customHeight="1"/>
  <cols>
    <col min="1" max="16384" width="2.625" style="3"/>
  </cols>
  <sheetData>
    <row r="1" spans="1:39" ht="21" customHeight="1">
      <c r="C1" s="35"/>
      <c r="D1" s="401" t="s">
        <v>524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65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AC4" s="338">
        <v>28</v>
      </c>
      <c r="AD4" s="338"/>
      <c r="AE4" s="337" t="s">
        <v>2</v>
      </c>
      <c r="AF4" s="338"/>
      <c r="AG4" s="19"/>
    </row>
    <row r="5" spans="1:39" s="21" customFormat="1" ht="15" customHeight="1">
      <c r="A5" s="31"/>
      <c r="B5" s="483" t="s">
        <v>3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濱西</v>
      </c>
      <c r="K5" s="545"/>
      <c r="L5" s="545"/>
      <c r="M5" s="45"/>
      <c r="N5" s="46"/>
      <c r="O5" s="545" t="str">
        <f>B8</f>
        <v>笹山</v>
      </c>
      <c r="P5" s="545"/>
      <c r="Q5" s="545"/>
      <c r="R5" s="45"/>
      <c r="S5" s="46"/>
      <c r="T5" s="545" t="str">
        <f>B10</f>
        <v>高嶋</v>
      </c>
      <c r="U5" s="545"/>
      <c r="V5" s="545"/>
      <c r="W5" s="45"/>
      <c r="X5" s="46"/>
      <c r="Y5" s="545" t="str">
        <f>B12</f>
        <v>山口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400">
        <v>1</v>
      </c>
      <c r="B6" s="470" t="s">
        <v>172</v>
      </c>
      <c r="C6" s="470"/>
      <c r="D6" s="470"/>
      <c r="E6" s="38" t="s">
        <v>14</v>
      </c>
      <c r="F6" s="471" t="s">
        <v>79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○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6</v>
      </c>
      <c r="AD6" s="546"/>
      <c r="AE6" s="546">
        <f>IF(AC6="","",RANK(AC6,AC6:AD13,))</f>
        <v>1</v>
      </c>
      <c r="AF6" s="547"/>
      <c r="AJ6" s="21" t="str">
        <f>B5&amp;AE6</f>
        <v>Ａ1</v>
      </c>
      <c r="AK6" s="21" t="str">
        <f>B6</f>
        <v>濱西</v>
      </c>
      <c r="AL6" s="21" t="str">
        <f>F6</f>
        <v>高知</v>
      </c>
      <c r="AM6" s="19" t="str">
        <f>C7</f>
        <v>ピンポン館</v>
      </c>
    </row>
    <row r="7" spans="1:39" s="21" customFormat="1" ht="15" customHeight="1">
      <c r="A7" s="353"/>
      <c r="B7" s="71" t="s">
        <v>14</v>
      </c>
      <c r="C7" s="525" t="s">
        <v>90</v>
      </c>
      <c r="D7" s="525"/>
      <c r="E7" s="525"/>
      <c r="F7" s="525"/>
      <c r="G7" s="525"/>
      <c r="H7" s="73" t="s">
        <v>15</v>
      </c>
      <c r="I7" s="430"/>
      <c r="J7" s="357"/>
      <c r="K7" s="357"/>
      <c r="L7" s="357"/>
      <c r="M7" s="357"/>
      <c r="N7" s="365">
        <v>2</v>
      </c>
      <c r="O7" s="364"/>
      <c r="P7" s="2" t="s">
        <v>8</v>
      </c>
      <c r="Q7" s="364">
        <v>0</v>
      </c>
      <c r="R7" s="366"/>
      <c r="S7" s="364">
        <v>2</v>
      </c>
      <c r="T7" s="364"/>
      <c r="U7" s="2" t="s">
        <v>8</v>
      </c>
      <c r="V7" s="364">
        <v>0</v>
      </c>
      <c r="W7" s="366"/>
      <c r="X7" s="365">
        <v>2</v>
      </c>
      <c r="Y7" s="364"/>
      <c r="Z7" s="2" t="s">
        <v>8</v>
      </c>
      <c r="AA7" s="364">
        <v>0</v>
      </c>
      <c r="AB7" s="367"/>
      <c r="AC7" s="551"/>
      <c r="AD7" s="548"/>
      <c r="AE7" s="548"/>
      <c r="AF7" s="549"/>
      <c r="AM7" s="19"/>
    </row>
    <row r="8" spans="1:39" s="21" customFormat="1" ht="15" customHeight="1">
      <c r="A8" s="341">
        <v>2</v>
      </c>
      <c r="B8" s="482" t="s">
        <v>173</v>
      </c>
      <c r="C8" s="482"/>
      <c r="D8" s="482"/>
      <c r="E8" s="40" t="s">
        <v>14</v>
      </c>
      <c r="F8" s="492" t="s">
        <v>81</v>
      </c>
      <c r="G8" s="492"/>
      <c r="H8" s="41" t="s">
        <v>15</v>
      </c>
      <c r="I8" s="66"/>
      <c r="J8" s="346" t="str">
        <f>IF(I9="","",IF(I9&gt;L9,"○","×"))</f>
        <v>×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○</v>
      </c>
      <c r="U8" s="346"/>
      <c r="V8" s="346"/>
      <c r="W8" s="63"/>
      <c r="X8" s="64"/>
      <c r="Y8" s="346" t="str">
        <f>IF(X9="","",IF(X9&gt;AA9,"○","×"))</f>
        <v>○</v>
      </c>
      <c r="Z8" s="346"/>
      <c r="AA8" s="346"/>
      <c r="AB8" s="65"/>
      <c r="AC8" s="341">
        <f>IF(AND(J8="",T8="",Y8=""),"",COUNTIF(I8:AB9,"○")*2+COUNTIF(I8:AB9,"×"))</f>
        <v>5</v>
      </c>
      <c r="AD8" s="407"/>
      <c r="AE8" s="537">
        <f>IF(AC8="","",RANK(AC8,AC6:AD13,))</f>
        <v>2</v>
      </c>
      <c r="AF8" s="538"/>
      <c r="AJ8" s="21" t="str">
        <f>B5&amp;AE8</f>
        <v>Ａ2</v>
      </c>
      <c r="AK8" s="21" t="str">
        <f>B8</f>
        <v>笹山</v>
      </c>
      <c r="AL8" s="21" t="str">
        <f>F8</f>
        <v>徳島</v>
      </c>
      <c r="AM8" s="19" t="str">
        <f>C9</f>
        <v>ベアーズ</v>
      </c>
    </row>
    <row r="9" spans="1:39" s="21" customFormat="1" ht="15" customHeight="1">
      <c r="A9" s="408"/>
      <c r="B9" s="71" t="s">
        <v>14</v>
      </c>
      <c r="C9" s="525" t="s">
        <v>174</v>
      </c>
      <c r="D9" s="525"/>
      <c r="E9" s="525"/>
      <c r="F9" s="525"/>
      <c r="G9" s="525"/>
      <c r="H9" s="73" t="s">
        <v>15</v>
      </c>
      <c r="I9" s="373">
        <f>IF(Q7="","",Q7)</f>
        <v>0</v>
      </c>
      <c r="J9" s="374"/>
      <c r="K9" s="5" t="s">
        <v>8</v>
      </c>
      <c r="L9" s="374">
        <f>IF(N7="","",N7)</f>
        <v>2</v>
      </c>
      <c r="M9" s="374"/>
      <c r="N9" s="379"/>
      <c r="O9" s="380"/>
      <c r="P9" s="380"/>
      <c r="Q9" s="380"/>
      <c r="R9" s="381"/>
      <c r="S9" s="374">
        <v>2</v>
      </c>
      <c r="T9" s="374"/>
      <c r="U9" s="5" t="s">
        <v>8</v>
      </c>
      <c r="V9" s="374">
        <v>0</v>
      </c>
      <c r="W9" s="374"/>
      <c r="X9" s="377">
        <v>2</v>
      </c>
      <c r="Y9" s="374"/>
      <c r="Z9" s="5" t="s">
        <v>8</v>
      </c>
      <c r="AA9" s="374">
        <v>1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99">
        <v>3</v>
      </c>
      <c r="B10" s="482" t="s">
        <v>462</v>
      </c>
      <c r="C10" s="482"/>
      <c r="D10" s="482"/>
      <c r="E10" s="40" t="s">
        <v>14</v>
      </c>
      <c r="F10" s="492" t="s">
        <v>84</v>
      </c>
      <c r="G10" s="492"/>
      <c r="H10" s="41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56" t="str">
        <f>IF(N11="","",IF(N11&gt;Q11,"○","×"))</f>
        <v>×</v>
      </c>
      <c r="P10" s="356"/>
      <c r="Q10" s="35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○</v>
      </c>
      <c r="Z10" s="356"/>
      <c r="AA10" s="356"/>
      <c r="AB10" s="62"/>
      <c r="AC10" s="551">
        <f>IF(AND(O10="",J10="",Y10=""),"",COUNTIF(I10:AB11,"○")*2+COUNTIF(I10:AB11,"×"))</f>
        <v>4</v>
      </c>
      <c r="AD10" s="548"/>
      <c r="AE10" s="548">
        <f>IF(AC10="","",RANK(AC10,AC6:AD13,))</f>
        <v>3</v>
      </c>
      <c r="AF10" s="549"/>
      <c r="AJ10" s="21" t="str">
        <f>B5&amp;AE10</f>
        <v>Ａ3</v>
      </c>
      <c r="AK10" s="21" t="str">
        <f>B10</f>
        <v>高嶋</v>
      </c>
      <c r="AL10" s="21" t="str">
        <f>F10</f>
        <v>香川</v>
      </c>
      <c r="AM10" s="19" t="str">
        <f>C11</f>
        <v>卓窓会</v>
      </c>
    </row>
    <row r="11" spans="1:39" s="21" customFormat="1" ht="15" customHeight="1">
      <c r="A11" s="384"/>
      <c r="B11" s="71" t="s">
        <v>14</v>
      </c>
      <c r="C11" s="525" t="s">
        <v>525</v>
      </c>
      <c r="D11" s="525"/>
      <c r="E11" s="525"/>
      <c r="F11" s="525"/>
      <c r="G11" s="525"/>
      <c r="H11" s="73" t="s">
        <v>15</v>
      </c>
      <c r="I11" s="363">
        <f>IF(V7="","",V7)</f>
        <v>0</v>
      </c>
      <c r="J11" s="364"/>
      <c r="K11" s="2" t="s">
        <v>8</v>
      </c>
      <c r="L11" s="364">
        <f>IF(S7="","",S7)</f>
        <v>2</v>
      </c>
      <c r="M11" s="364"/>
      <c r="N11" s="365">
        <f>IF(V9="","",V9)</f>
        <v>0</v>
      </c>
      <c r="O11" s="364"/>
      <c r="P11" s="2" t="s">
        <v>8</v>
      </c>
      <c r="Q11" s="364">
        <f>IF(S9="","",S9)</f>
        <v>2</v>
      </c>
      <c r="R11" s="366"/>
      <c r="S11" s="357"/>
      <c r="T11" s="357"/>
      <c r="U11" s="357"/>
      <c r="V11" s="357"/>
      <c r="W11" s="357"/>
      <c r="X11" s="365">
        <v>2</v>
      </c>
      <c r="Y11" s="364"/>
      <c r="Z11" s="2" t="s">
        <v>8</v>
      </c>
      <c r="AA11" s="364">
        <v>0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341">
        <v>4</v>
      </c>
      <c r="B12" s="482" t="s">
        <v>228</v>
      </c>
      <c r="C12" s="482"/>
      <c r="D12" s="482"/>
      <c r="E12" s="40" t="s">
        <v>14</v>
      </c>
      <c r="F12" s="492" t="s">
        <v>81</v>
      </c>
      <c r="G12" s="492"/>
      <c r="H12" s="41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64"/>
      <c r="O12" s="346" t="str">
        <f>IF(N13="","",IF(N13&gt;Q13,"○","×"))</f>
        <v>×</v>
      </c>
      <c r="P12" s="346"/>
      <c r="Q12" s="346"/>
      <c r="R12" s="67"/>
      <c r="S12" s="63"/>
      <c r="T12" s="346" t="str">
        <f>IF(S13="","",IF(S13&gt;V13,"○","×"))</f>
        <v>×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3</v>
      </c>
      <c r="AD12" s="548"/>
      <c r="AE12" s="548">
        <f>IF(AC12="","",RANK(AC12,AC6:AD13,))</f>
        <v>4</v>
      </c>
      <c r="AF12" s="549"/>
      <c r="AJ12" s="21" t="str">
        <f>B5&amp;AE12</f>
        <v>Ａ4</v>
      </c>
      <c r="AK12" s="21" t="str">
        <f>B12</f>
        <v>山口</v>
      </c>
      <c r="AL12" s="21" t="str">
        <f>F12</f>
        <v>徳島</v>
      </c>
      <c r="AM12" s="19" t="str">
        <f>C13</f>
        <v>渭水クラブ</v>
      </c>
    </row>
    <row r="13" spans="1:39" s="21" customFormat="1" ht="15" customHeight="1">
      <c r="A13" s="342"/>
      <c r="B13" s="72" t="s">
        <v>14</v>
      </c>
      <c r="C13" s="475" t="s">
        <v>470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8</v>
      </c>
      <c r="L13" s="336">
        <f>IF(X7="","",X7)</f>
        <v>2</v>
      </c>
      <c r="M13" s="336"/>
      <c r="N13" s="339">
        <f>IF(AA9="","",AA9)</f>
        <v>1</v>
      </c>
      <c r="O13" s="336"/>
      <c r="P13" s="6" t="s">
        <v>8</v>
      </c>
      <c r="Q13" s="336">
        <f>IF(X9="","",X9)</f>
        <v>2</v>
      </c>
      <c r="R13" s="340"/>
      <c r="S13" s="336">
        <f>IF(AA11="","",AA11)</f>
        <v>0</v>
      </c>
      <c r="T13" s="336"/>
      <c r="U13" s="6" t="s">
        <v>8</v>
      </c>
      <c r="V13" s="336">
        <f>IF(X11="","",X11)</f>
        <v>2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6"/>
      <c r="M14" s="16"/>
      <c r="N14" s="17"/>
      <c r="O14" s="16"/>
      <c r="P14" s="16"/>
      <c r="Q14" s="16"/>
      <c r="R14" s="16"/>
      <c r="S14" s="17"/>
      <c r="T14" s="16"/>
      <c r="U14" s="16"/>
      <c r="V14" s="17"/>
      <c r="W14" s="17"/>
      <c r="X14" s="17"/>
      <c r="Y14" s="17"/>
      <c r="Z14" s="17"/>
      <c r="AA14" s="16"/>
      <c r="AB14" s="16"/>
      <c r="AC14" s="16"/>
      <c r="AD14" s="16"/>
    </row>
    <row r="15" spans="1:39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AC15" s="338">
        <v>29</v>
      </c>
      <c r="AD15" s="338"/>
      <c r="AE15" s="337" t="s">
        <v>2</v>
      </c>
      <c r="AF15" s="338"/>
    </row>
    <row r="16" spans="1:39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日浦</v>
      </c>
      <c r="K16" s="545"/>
      <c r="L16" s="545"/>
      <c r="M16" s="45"/>
      <c r="N16" s="46"/>
      <c r="O16" s="545" t="str">
        <f>B19</f>
        <v>依光</v>
      </c>
      <c r="P16" s="545"/>
      <c r="Q16" s="545"/>
      <c r="R16" s="45"/>
      <c r="S16" s="46"/>
      <c r="T16" s="545" t="str">
        <f>B21</f>
        <v>生島</v>
      </c>
      <c r="U16" s="545"/>
      <c r="V16" s="545"/>
      <c r="W16" s="45"/>
      <c r="X16" s="46"/>
      <c r="Y16" s="545" t="str">
        <f>B23</f>
        <v>石井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</row>
    <row r="17" spans="1:39" s="21" customFormat="1" ht="15" customHeight="1">
      <c r="A17" s="400">
        <v>1</v>
      </c>
      <c r="B17" s="470" t="s">
        <v>153</v>
      </c>
      <c r="C17" s="470"/>
      <c r="D17" s="470"/>
      <c r="E17" s="38" t="s">
        <v>14</v>
      </c>
      <c r="F17" s="471" t="s">
        <v>81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○</v>
      </c>
      <c r="P17" s="388"/>
      <c r="Q17" s="388"/>
      <c r="R17" s="59"/>
      <c r="S17" s="58"/>
      <c r="T17" s="388" t="str">
        <f>IF(S18="","",IF(S18&gt;V18,"○","×"))</f>
        <v>○</v>
      </c>
      <c r="U17" s="388"/>
      <c r="V17" s="388"/>
      <c r="W17" s="59"/>
      <c r="X17" s="60"/>
      <c r="Y17" s="388" t="str">
        <f>IF(X18="","",IF(X18&gt;AA18,"○","×"))</f>
        <v>○</v>
      </c>
      <c r="Z17" s="388"/>
      <c r="AA17" s="388"/>
      <c r="AB17" s="49"/>
      <c r="AC17" s="550">
        <f>IF(AND(O17="",T17="",Y17=""),"",COUNTIF(I17:AB18,"○")*2+COUNTIF(I17:AB18,"×"))</f>
        <v>6</v>
      </c>
      <c r="AD17" s="546"/>
      <c r="AE17" s="546">
        <f>IF(AC17="","",RANK(AC17,AC17:AD24,))</f>
        <v>1</v>
      </c>
      <c r="AF17" s="547"/>
      <c r="AJ17" s="21" t="str">
        <f>B16&amp;AE17</f>
        <v>Ｂ1</v>
      </c>
      <c r="AK17" s="21" t="str">
        <f>B17</f>
        <v>日浦</v>
      </c>
      <c r="AL17" s="21" t="str">
        <f>F17</f>
        <v>徳島</v>
      </c>
      <c r="AM17" s="19" t="str">
        <f>C18</f>
        <v>チームHIURA</v>
      </c>
    </row>
    <row r="18" spans="1:39" s="21" customFormat="1" ht="15" customHeight="1">
      <c r="A18" s="353"/>
      <c r="B18" s="71" t="s">
        <v>14</v>
      </c>
      <c r="C18" s="525" t="s">
        <v>300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65">
        <v>2</v>
      </c>
      <c r="O18" s="364"/>
      <c r="P18" s="2" t="s">
        <v>8</v>
      </c>
      <c r="Q18" s="364">
        <v>0</v>
      </c>
      <c r="R18" s="366"/>
      <c r="S18" s="364">
        <v>2</v>
      </c>
      <c r="T18" s="364"/>
      <c r="U18" s="2" t="s">
        <v>8</v>
      </c>
      <c r="V18" s="364">
        <v>0</v>
      </c>
      <c r="W18" s="366"/>
      <c r="X18" s="365">
        <v>2</v>
      </c>
      <c r="Y18" s="364"/>
      <c r="Z18" s="2" t="s">
        <v>8</v>
      </c>
      <c r="AA18" s="364">
        <v>0</v>
      </c>
      <c r="AB18" s="367"/>
      <c r="AC18" s="551"/>
      <c r="AD18" s="548"/>
      <c r="AE18" s="548"/>
      <c r="AF18" s="549"/>
      <c r="AM18" s="19"/>
    </row>
    <row r="19" spans="1:39" s="21" customFormat="1" ht="15" customHeight="1">
      <c r="A19" s="341">
        <v>2</v>
      </c>
      <c r="B19" s="482" t="s">
        <v>183</v>
      </c>
      <c r="C19" s="482"/>
      <c r="D19" s="482"/>
      <c r="E19" s="40" t="s">
        <v>14</v>
      </c>
      <c r="F19" s="492" t="s">
        <v>79</v>
      </c>
      <c r="G19" s="492"/>
      <c r="H19" s="41" t="s">
        <v>15</v>
      </c>
      <c r="I19" s="66"/>
      <c r="J19" s="346" t="str">
        <f>IF(I20="","",IF(I20&gt;L20,"○","×"))</f>
        <v>×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○</v>
      </c>
      <c r="U19" s="346"/>
      <c r="V19" s="346"/>
      <c r="W19" s="63"/>
      <c r="X19" s="64"/>
      <c r="Y19" s="346" t="str">
        <f>IF(X20="","",IF(X20&gt;AA20,"○","×"))</f>
        <v>○</v>
      </c>
      <c r="Z19" s="346"/>
      <c r="AA19" s="346"/>
      <c r="AB19" s="65"/>
      <c r="AC19" s="551">
        <f>IF(AND(J19="",T19="",Y19=""),"",COUNTIF(I19:AB20,"○")*2+COUNTIF(I19:AB20,"×"))</f>
        <v>5</v>
      </c>
      <c r="AD19" s="548"/>
      <c r="AE19" s="548">
        <f>IF(AC19="","",RANK(AC19,AC17:AD24,))</f>
        <v>2</v>
      </c>
      <c r="AF19" s="549"/>
      <c r="AJ19" s="21" t="str">
        <f>B16&amp;AE19</f>
        <v>Ｂ2</v>
      </c>
      <c r="AK19" s="21" t="str">
        <f>B19</f>
        <v>依光</v>
      </c>
      <c r="AL19" s="21" t="str">
        <f>F19</f>
        <v>高知</v>
      </c>
      <c r="AM19" s="19" t="str">
        <f>C20</f>
        <v>小高坂クラブ</v>
      </c>
    </row>
    <row r="20" spans="1:39" s="21" customFormat="1" ht="15" customHeight="1">
      <c r="A20" s="408"/>
      <c r="B20" s="71" t="s">
        <v>14</v>
      </c>
      <c r="C20" s="525" t="s">
        <v>526</v>
      </c>
      <c r="D20" s="525"/>
      <c r="E20" s="525"/>
      <c r="F20" s="525"/>
      <c r="G20" s="525"/>
      <c r="H20" s="73" t="s">
        <v>15</v>
      </c>
      <c r="I20" s="373">
        <f>IF(Q18="","",Q18)</f>
        <v>0</v>
      </c>
      <c r="J20" s="374"/>
      <c r="K20" s="5" t="s">
        <v>8</v>
      </c>
      <c r="L20" s="374">
        <f>IF(N18="","",N18)</f>
        <v>2</v>
      </c>
      <c r="M20" s="374"/>
      <c r="N20" s="379"/>
      <c r="O20" s="380"/>
      <c r="P20" s="380"/>
      <c r="Q20" s="380"/>
      <c r="R20" s="381"/>
      <c r="S20" s="374">
        <v>2</v>
      </c>
      <c r="T20" s="374"/>
      <c r="U20" s="5" t="s">
        <v>8</v>
      </c>
      <c r="V20" s="374">
        <v>1</v>
      </c>
      <c r="W20" s="374"/>
      <c r="X20" s="377">
        <v>2</v>
      </c>
      <c r="Y20" s="374"/>
      <c r="Z20" s="5" t="s">
        <v>8</v>
      </c>
      <c r="AA20" s="374">
        <v>0</v>
      </c>
      <c r="AB20" s="382"/>
      <c r="AC20" s="551"/>
      <c r="AD20" s="548"/>
      <c r="AE20" s="548"/>
      <c r="AF20" s="549"/>
      <c r="AM20" s="19"/>
    </row>
    <row r="21" spans="1:39" s="21" customFormat="1" ht="15" customHeight="1">
      <c r="A21" s="341">
        <v>3</v>
      </c>
      <c r="B21" s="482" t="s">
        <v>127</v>
      </c>
      <c r="C21" s="482"/>
      <c r="D21" s="482"/>
      <c r="E21" s="40" t="s">
        <v>14</v>
      </c>
      <c r="F21" s="492" t="s">
        <v>82</v>
      </c>
      <c r="G21" s="492"/>
      <c r="H21" s="41" t="s">
        <v>15</v>
      </c>
      <c r="I21" s="69"/>
      <c r="J21" s="356" t="str">
        <f>IF(I22="","",IF(I22&gt;L22,"○","×"))</f>
        <v>×</v>
      </c>
      <c r="K21" s="356"/>
      <c r="L21" s="356"/>
      <c r="M21" s="61"/>
      <c r="N21" s="60"/>
      <c r="O21" s="356" t="str">
        <f>IF(N22="","",IF(N22&gt;Q22,"○","×"))</f>
        <v>×</v>
      </c>
      <c r="P21" s="356"/>
      <c r="Q21" s="356"/>
      <c r="R21" s="68"/>
      <c r="S21" s="357"/>
      <c r="T21" s="357"/>
      <c r="U21" s="357"/>
      <c r="V21" s="357"/>
      <c r="W21" s="357"/>
      <c r="X21" s="60"/>
      <c r="Y21" s="356" t="str">
        <f>IF(X22="","",IF(X22&gt;AA22,"○","×"))</f>
        <v>○</v>
      </c>
      <c r="Z21" s="356"/>
      <c r="AA21" s="356"/>
      <c r="AB21" s="62"/>
      <c r="AC21" s="551">
        <f>IF(AND(O21="",J21="",Y21=""),"",COUNTIF(I21:AB22,"○")*2+COUNTIF(I21:AB22,"×"))</f>
        <v>4</v>
      </c>
      <c r="AD21" s="548"/>
      <c r="AE21" s="548">
        <f>IF(AC21="","",RANK(AC21,AC17:AD24,))</f>
        <v>3</v>
      </c>
      <c r="AF21" s="549"/>
      <c r="AJ21" s="21" t="str">
        <f>B16&amp;AE21</f>
        <v>Ｂ3</v>
      </c>
      <c r="AK21" s="21" t="str">
        <f>B21</f>
        <v>生島</v>
      </c>
      <c r="AL21" s="21" t="str">
        <f>F21</f>
        <v>愛媛</v>
      </c>
      <c r="AM21" s="19" t="str">
        <f>C22</f>
        <v>さつき会</v>
      </c>
    </row>
    <row r="22" spans="1:39" s="21" customFormat="1" ht="15" customHeight="1">
      <c r="A22" s="353"/>
      <c r="B22" s="71" t="s">
        <v>14</v>
      </c>
      <c r="C22" s="525" t="s">
        <v>97</v>
      </c>
      <c r="D22" s="525"/>
      <c r="E22" s="525"/>
      <c r="F22" s="525"/>
      <c r="G22" s="525"/>
      <c r="H22" s="73" t="s">
        <v>15</v>
      </c>
      <c r="I22" s="363">
        <f>IF(V18="","",V18)</f>
        <v>0</v>
      </c>
      <c r="J22" s="364"/>
      <c r="K22" s="2" t="s">
        <v>8</v>
      </c>
      <c r="L22" s="364">
        <f>IF(S18="","",S18)</f>
        <v>2</v>
      </c>
      <c r="M22" s="364"/>
      <c r="N22" s="365">
        <f>IF(V20="","",V20)</f>
        <v>1</v>
      </c>
      <c r="O22" s="364"/>
      <c r="P22" s="2" t="s">
        <v>8</v>
      </c>
      <c r="Q22" s="364">
        <f>IF(S20="","",S20)</f>
        <v>2</v>
      </c>
      <c r="R22" s="366"/>
      <c r="S22" s="357"/>
      <c r="T22" s="357"/>
      <c r="U22" s="357"/>
      <c r="V22" s="357"/>
      <c r="W22" s="357"/>
      <c r="X22" s="365">
        <v>2</v>
      </c>
      <c r="Y22" s="364"/>
      <c r="Z22" s="2" t="s">
        <v>8</v>
      </c>
      <c r="AA22" s="364">
        <v>0</v>
      </c>
      <c r="AB22" s="367"/>
      <c r="AC22" s="551"/>
      <c r="AD22" s="548"/>
      <c r="AE22" s="548"/>
      <c r="AF22" s="549"/>
      <c r="AM22" s="19"/>
    </row>
    <row r="23" spans="1:39" s="21" customFormat="1" ht="15" customHeight="1">
      <c r="A23" s="399">
        <v>4</v>
      </c>
      <c r="B23" s="482" t="s">
        <v>103</v>
      </c>
      <c r="C23" s="482"/>
      <c r="D23" s="482"/>
      <c r="E23" s="40" t="s">
        <v>14</v>
      </c>
      <c r="F23" s="492" t="s">
        <v>84</v>
      </c>
      <c r="G23" s="492"/>
      <c r="H23" s="41" t="s">
        <v>15</v>
      </c>
      <c r="I23" s="66"/>
      <c r="J23" s="346" t="str">
        <f>IF(I24="","",IF(I24&gt;L24,"○","×"))</f>
        <v>×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tr">
        <f>IF(S24="","",IF(S24&gt;V24,"○","×"))</f>
        <v>×</v>
      </c>
      <c r="U23" s="346"/>
      <c r="V23" s="346"/>
      <c r="W23" s="63"/>
      <c r="X23" s="347"/>
      <c r="Y23" s="348"/>
      <c r="Z23" s="348"/>
      <c r="AA23" s="348"/>
      <c r="AB23" s="349"/>
      <c r="AC23" s="551">
        <f>IF(AND(O23="",T23="",J23=""),"",COUNTIF(I23:AB24,"○")*2+COUNTIF(I23:AB24,"×"))</f>
        <v>3</v>
      </c>
      <c r="AD23" s="548"/>
      <c r="AE23" s="548">
        <f>IF(AC23="","",RANK(AC23,AC17:AD24,))</f>
        <v>4</v>
      </c>
      <c r="AF23" s="549"/>
      <c r="AJ23" s="21" t="str">
        <f>B16&amp;AE23</f>
        <v>Ｂ4</v>
      </c>
      <c r="AK23" s="21" t="str">
        <f>B23</f>
        <v>石井</v>
      </c>
      <c r="AL23" s="21" t="str">
        <f>F23</f>
        <v>香川</v>
      </c>
      <c r="AM23" s="19" t="str">
        <f>C24</f>
        <v>みのもん倶楽部</v>
      </c>
    </row>
    <row r="24" spans="1:39" s="21" customFormat="1" ht="15" customHeight="1">
      <c r="A24" s="442"/>
      <c r="B24" s="72" t="s">
        <v>14</v>
      </c>
      <c r="C24" s="472" t="s">
        <v>299</v>
      </c>
      <c r="D24" s="472"/>
      <c r="E24" s="472"/>
      <c r="F24" s="472"/>
      <c r="G24" s="472"/>
      <c r="H24" s="74" t="s">
        <v>15</v>
      </c>
      <c r="I24" s="335">
        <f>IF(AA18="","",AA18)</f>
        <v>0</v>
      </c>
      <c r="J24" s="336"/>
      <c r="K24" s="6" t="s">
        <v>8</v>
      </c>
      <c r="L24" s="336">
        <f>IF(X18="","",X18)</f>
        <v>2</v>
      </c>
      <c r="M24" s="336"/>
      <c r="N24" s="339">
        <f>IF(AA20="","",AA20)</f>
        <v>0</v>
      </c>
      <c r="O24" s="336"/>
      <c r="P24" s="6" t="s">
        <v>8</v>
      </c>
      <c r="Q24" s="336">
        <f>IF(X20="","",X20)</f>
        <v>2</v>
      </c>
      <c r="R24" s="340"/>
      <c r="S24" s="336">
        <f>IF(AA22="","",AA22)</f>
        <v>0</v>
      </c>
      <c r="T24" s="336"/>
      <c r="U24" s="6" t="s">
        <v>8</v>
      </c>
      <c r="V24" s="336">
        <f>IF(X22="","",X22)</f>
        <v>2</v>
      </c>
      <c r="W24" s="336"/>
      <c r="X24" s="350"/>
      <c r="Y24" s="351"/>
      <c r="Z24" s="351"/>
      <c r="AA24" s="351"/>
      <c r="AB24" s="352"/>
      <c r="AC24" s="552"/>
      <c r="AD24" s="553"/>
      <c r="AE24" s="553"/>
      <c r="AF24" s="554"/>
    </row>
    <row r="25" spans="1:39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6"/>
      <c r="M25" s="16"/>
      <c r="N25" s="17"/>
      <c r="O25" s="16"/>
      <c r="P25" s="16"/>
      <c r="Q25" s="16"/>
      <c r="R25" s="16"/>
      <c r="S25" s="17"/>
      <c r="T25" s="16"/>
      <c r="U25" s="16"/>
      <c r="V25" s="17"/>
      <c r="W25" s="17"/>
      <c r="X25" s="17"/>
      <c r="Y25" s="17"/>
      <c r="Z25" s="17"/>
      <c r="AA25" s="16"/>
      <c r="AB25" s="16"/>
      <c r="AC25" s="16"/>
      <c r="AD25" s="16"/>
    </row>
    <row r="26" spans="1:39" s="21" customFormat="1" ht="15" customHeight="1">
      <c r="X26" s="338">
        <v>30</v>
      </c>
      <c r="Y26" s="338"/>
      <c r="Z26" s="337" t="s">
        <v>2</v>
      </c>
      <c r="AA26" s="337"/>
      <c r="AB26" s="7"/>
      <c r="AC26" s="16"/>
    </row>
    <row r="27" spans="1:39" s="21" customFormat="1" ht="15" customHeight="1">
      <c r="A27" s="31"/>
      <c r="B27" s="483" t="s">
        <v>5</v>
      </c>
      <c r="C27" s="483"/>
      <c r="D27" s="483" t="s">
        <v>25</v>
      </c>
      <c r="E27" s="483"/>
      <c r="F27" s="483"/>
      <c r="G27" s="483"/>
      <c r="H27" s="26"/>
      <c r="I27" s="44"/>
      <c r="J27" s="545" t="str">
        <f>B28</f>
        <v>田中</v>
      </c>
      <c r="K27" s="545"/>
      <c r="L27" s="545"/>
      <c r="M27" s="45"/>
      <c r="N27" s="46"/>
      <c r="O27" s="545" t="str">
        <f>B30</f>
        <v>江見</v>
      </c>
      <c r="P27" s="545"/>
      <c r="Q27" s="545"/>
      <c r="R27" s="45"/>
      <c r="S27" s="46"/>
      <c r="T27" s="545" t="str">
        <f>B32</f>
        <v>岡山</v>
      </c>
      <c r="U27" s="545"/>
      <c r="V27" s="545"/>
      <c r="W27" s="45"/>
      <c r="X27" s="540" t="s">
        <v>17</v>
      </c>
      <c r="Y27" s="541"/>
      <c r="Z27" s="527" t="s">
        <v>13</v>
      </c>
      <c r="AA27" s="528"/>
      <c r="AB27" s="27"/>
    </row>
    <row r="28" spans="1:39" s="21" customFormat="1" ht="15" customHeight="1">
      <c r="A28" s="400">
        <v>1</v>
      </c>
      <c r="B28" s="470" t="s">
        <v>120</v>
      </c>
      <c r="C28" s="470"/>
      <c r="D28" s="470"/>
      <c r="E28" s="38" t="s">
        <v>14</v>
      </c>
      <c r="F28" s="471" t="s">
        <v>79</v>
      </c>
      <c r="G28" s="471"/>
      <c r="H28" s="39" t="s">
        <v>15</v>
      </c>
      <c r="I28" s="529"/>
      <c r="J28" s="485"/>
      <c r="K28" s="485"/>
      <c r="L28" s="485"/>
      <c r="M28" s="485"/>
      <c r="N28" s="256"/>
      <c r="O28" s="429" t="str">
        <f>IF(N29="","",IF(N29&gt;Q29,"○","×"))</f>
        <v>○</v>
      </c>
      <c r="P28" s="429"/>
      <c r="Q28" s="429"/>
      <c r="R28" s="190"/>
      <c r="S28" s="188"/>
      <c r="T28" s="429" t="str">
        <f>IF(S29="","",IF(S29&gt;V29,"○","×"))</f>
        <v>×</v>
      </c>
      <c r="U28" s="429"/>
      <c r="V28" s="429"/>
      <c r="W28" s="190"/>
      <c r="X28" s="400">
        <f>IF(AND(J28="",O28="",T28=""),"",COUNTIF(I28:W29,"○")*2+COUNTIF(I28:W29,"×"))</f>
        <v>3</v>
      </c>
      <c r="Y28" s="532"/>
      <c r="Z28" s="533">
        <v>2</v>
      </c>
      <c r="AA28" s="534"/>
      <c r="AJ28" s="21" t="str">
        <f>B27&amp;Z28</f>
        <v>Ｃ2</v>
      </c>
      <c r="AK28" s="21" t="str">
        <f>B28</f>
        <v>田中</v>
      </c>
      <c r="AL28" s="21" t="str">
        <f>F28</f>
        <v>高知</v>
      </c>
      <c r="AM28" s="19" t="str">
        <f>C29</f>
        <v>ＴＴＣ波多</v>
      </c>
    </row>
    <row r="29" spans="1:39" s="21" customFormat="1" ht="15" customHeight="1">
      <c r="A29" s="353"/>
      <c r="B29" s="71" t="s">
        <v>14</v>
      </c>
      <c r="C29" s="525" t="s">
        <v>378</v>
      </c>
      <c r="D29" s="525"/>
      <c r="E29" s="525"/>
      <c r="F29" s="525"/>
      <c r="G29" s="525"/>
      <c r="H29" s="73" t="s">
        <v>15</v>
      </c>
      <c r="I29" s="430"/>
      <c r="J29" s="357"/>
      <c r="K29" s="357"/>
      <c r="L29" s="357"/>
      <c r="M29" s="357"/>
      <c r="N29" s="509">
        <v>2</v>
      </c>
      <c r="O29" s="410"/>
      <c r="P29" s="207" t="s">
        <v>8</v>
      </c>
      <c r="Q29" s="410">
        <v>0</v>
      </c>
      <c r="R29" s="411"/>
      <c r="S29" s="410">
        <v>0</v>
      </c>
      <c r="T29" s="410"/>
      <c r="U29" s="207" t="s">
        <v>8</v>
      </c>
      <c r="V29" s="410">
        <v>2</v>
      </c>
      <c r="W29" s="411"/>
      <c r="X29" s="353"/>
      <c r="Y29" s="416"/>
      <c r="Z29" s="535"/>
      <c r="AA29" s="536"/>
      <c r="AM29" s="19"/>
    </row>
    <row r="30" spans="1:39" s="21" customFormat="1" ht="15" customHeight="1">
      <c r="A30" s="422">
        <v>2</v>
      </c>
      <c r="B30" s="491" t="s">
        <v>206</v>
      </c>
      <c r="C30" s="491"/>
      <c r="D30" s="491"/>
      <c r="E30" s="42" t="s">
        <v>14</v>
      </c>
      <c r="F30" s="492" t="s">
        <v>84</v>
      </c>
      <c r="G30" s="492"/>
      <c r="H30" s="43" t="s">
        <v>15</v>
      </c>
      <c r="I30" s="195"/>
      <c r="J30" s="417" t="str">
        <f>IF(I31="","",IF(I31&gt;L31,"○","×"))</f>
        <v>×</v>
      </c>
      <c r="K30" s="417"/>
      <c r="L30" s="417"/>
      <c r="M30" s="193"/>
      <c r="N30" s="347"/>
      <c r="O30" s="348"/>
      <c r="P30" s="348"/>
      <c r="Q30" s="348"/>
      <c r="R30" s="378"/>
      <c r="S30" s="193"/>
      <c r="T30" s="417" t="str">
        <f>IF(S31="","",IF(S31&gt;V31,"○","×"))</f>
        <v>○</v>
      </c>
      <c r="U30" s="417"/>
      <c r="V30" s="417"/>
      <c r="W30" s="193"/>
      <c r="X30" s="341">
        <f>IF(AND(J30="",O30="",T30=""),"",COUNTIF(I30:W31,"○")*2+COUNTIF(I30:W31,"×"))</f>
        <v>3</v>
      </c>
      <c r="Y30" s="407"/>
      <c r="Z30" s="537">
        <v>3</v>
      </c>
      <c r="AA30" s="538"/>
      <c r="AJ30" s="21" t="str">
        <f>B27&amp;Z30</f>
        <v>Ｃ3</v>
      </c>
      <c r="AK30" s="21" t="str">
        <f>B30</f>
        <v>江見</v>
      </c>
      <c r="AL30" s="21" t="str">
        <f>F30</f>
        <v>香川</v>
      </c>
      <c r="AM30" s="19" t="str">
        <f>C31</f>
        <v>ＥＳ高松</v>
      </c>
    </row>
    <row r="31" spans="1:39" s="21" customFormat="1" ht="15" customHeight="1">
      <c r="A31" s="422"/>
      <c r="B31" s="71" t="s">
        <v>14</v>
      </c>
      <c r="C31" s="525" t="s">
        <v>208</v>
      </c>
      <c r="D31" s="525"/>
      <c r="E31" s="525"/>
      <c r="F31" s="525"/>
      <c r="G31" s="525"/>
      <c r="H31" s="73" t="s">
        <v>15</v>
      </c>
      <c r="I31" s="431">
        <f>IF(Q29="","",Q29)</f>
        <v>0</v>
      </c>
      <c r="J31" s="420"/>
      <c r="K31" s="206" t="s">
        <v>8</v>
      </c>
      <c r="L31" s="420">
        <f>IF(N29="","",N29)</f>
        <v>2</v>
      </c>
      <c r="M31" s="420"/>
      <c r="N31" s="379"/>
      <c r="O31" s="380"/>
      <c r="P31" s="380"/>
      <c r="Q31" s="380"/>
      <c r="R31" s="381"/>
      <c r="S31" s="420">
        <v>2</v>
      </c>
      <c r="T31" s="420"/>
      <c r="U31" s="206" t="s">
        <v>8</v>
      </c>
      <c r="V31" s="420">
        <v>1</v>
      </c>
      <c r="W31" s="420"/>
      <c r="X31" s="353"/>
      <c r="Y31" s="416"/>
      <c r="Z31" s="535"/>
      <c r="AA31" s="536"/>
      <c r="AM31" s="19"/>
    </row>
    <row r="32" spans="1:39" s="21" customFormat="1" ht="15" customHeight="1">
      <c r="A32" s="341">
        <v>3</v>
      </c>
      <c r="B32" s="491" t="s">
        <v>180</v>
      </c>
      <c r="C32" s="491"/>
      <c r="D32" s="491"/>
      <c r="E32" s="42" t="s">
        <v>14</v>
      </c>
      <c r="F32" s="492" t="s">
        <v>81</v>
      </c>
      <c r="G32" s="492"/>
      <c r="H32" s="43" t="s">
        <v>15</v>
      </c>
      <c r="I32" s="196"/>
      <c r="J32" s="427" t="str">
        <f>IF(I33="","",IF(I33&gt;L33,"○","×"))</f>
        <v>○</v>
      </c>
      <c r="K32" s="427"/>
      <c r="L32" s="427"/>
      <c r="M32" s="197"/>
      <c r="N32" s="251"/>
      <c r="O32" s="427" t="str">
        <f>IF(N33="","",IF(N33&gt;Q33,"○","×"))</f>
        <v>×</v>
      </c>
      <c r="P32" s="427"/>
      <c r="Q32" s="427"/>
      <c r="R32" s="198"/>
      <c r="S32" s="357"/>
      <c r="T32" s="357"/>
      <c r="U32" s="357"/>
      <c r="V32" s="357"/>
      <c r="W32" s="357"/>
      <c r="X32" s="341">
        <f>IF(AND(J32="",O32="",T32=""),"",COUNTIF(I32:W33,"○")*2+COUNTIF(I32:W33,"×"))</f>
        <v>3</v>
      </c>
      <c r="Y32" s="407"/>
      <c r="Z32" s="537">
        <f>IF(X32="","",RANK(X32,X28:Y33,))</f>
        <v>1</v>
      </c>
      <c r="AA32" s="538"/>
      <c r="AJ32" s="21" t="str">
        <f>B27&amp;Z32</f>
        <v>Ｃ1</v>
      </c>
      <c r="AK32" s="21" t="str">
        <f>B32</f>
        <v>岡山</v>
      </c>
      <c r="AL32" s="21" t="str">
        <f>F32</f>
        <v>徳島</v>
      </c>
      <c r="AM32" s="19" t="str">
        <f>C33</f>
        <v>加茂体協</v>
      </c>
    </row>
    <row r="33" spans="1:39" s="21" customFormat="1" ht="15" customHeight="1">
      <c r="A33" s="342"/>
      <c r="B33" s="72" t="s">
        <v>521</v>
      </c>
      <c r="C33" s="475" t="s">
        <v>344</v>
      </c>
      <c r="D33" s="475"/>
      <c r="E33" s="475"/>
      <c r="F33" s="475"/>
      <c r="G33" s="475"/>
      <c r="H33" s="74" t="s">
        <v>15</v>
      </c>
      <c r="I33" s="544">
        <f>IF(V29="","",V29)</f>
        <v>2</v>
      </c>
      <c r="J33" s="505"/>
      <c r="K33" s="252" t="s">
        <v>8</v>
      </c>
      <c r="L33" s="505">
        <f>IF(S29="","",S29)</f>
        <v>0</v>
      </c>
      <c r="M33" s="505"/>
      <c r="N33" s="506">
        <f>IF(V31="","",V31)</f>
        <v>1</v>
      </c>
      <c r="O33" s="505"/>
      <c r="P33" s="252" t="s">
        <v>8</v>
      </c>
      <c r="Q33" s="505">
        <f>IF(S31="","",S31)</f>
        <v>2</v>
      </c>
      <c r="R33" s="507"/>
      <c r="S33" s="351"/>
      <c r="T33" s="351"/>
      <c r="U33" s="351"/>
      <c r="V33" s="351"/>
      <c r="W33" s="351"/>
      <c r="X33" s="342"/>
      <c r="Y33" s="435"/>
      <c r="Z33" s="542"/>
      <c r="AA33" s="543"/>
      <c r="AM33" s="19"/>
    </row>
    <row r="34" spans="1:39" s="21" customFormat="1" ht="5.0999999999999996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6"/>
      <c r="M34" s="16"/>
      <c r="N34" s="17"/>
      <c r="O34" s="16"/>
      <c r="P34" s="16"/>
      <c r="Q34" s="16"/>
      <c r="R34" s="16"/>
      <c r="S34" s="17"/>
      <c r="T34" s="16"/>
      <c r="U34" s="16"/>
      <c r="V34" s="17"/>
      <c r="W34" s="17"/>
      <c r="X34" s="17"/>
      <c r="Y34" s="17"/>
      <c r="Z34" s="17"/>
      <c r="AA34" s="16"/>
      <c r="AB34" s="16"/>
      <c r="AC34" s="16"/>
      <c r="AD34" s="16"/>
      <c r="AM34" s="19"/>
    </row>
    <row r="35" spans="1:39" s="21" customFormat="1" ht="15" customHeight="1">
      <c r="X35" s="338">
        <v>30</v>
      </c>
      <c r="Y35" s="338"/>
      <c r="Z35" s="337" t="s">
        <v>2</v>
      </c>
      <c r="AA35" s="337"/>
      <c r="AB35" s="7"/>
      <c r="AC35" s="16"/>
    </row>
    <row r="36" spans="1:39" s="21" customFormat="1" ht="15" customHeight="1">
      <c r="A36" s="31"/>
      <c r="B36" s="483" t="s">
        <v>6</v>
      </c>
      <c r="C36" s="483"/>
      <c r="D36" s="483" t="s">
        <v>25</v>
      </c>
      <c r="E36" s="483"/>
      <c r="F36" s="483"/>
      <c r="G36" s="483"/>
      <c r="H36" s="26"/>
      <c r="I36" s="44"/>
      <c r="J36" s="545" t="str">
        <f>B37</f>
        <v>岡崎</v>
      </c>
      <c r="K36" s="545"/>
      <c r="L36" s="545"/>
      <c r="M36" s="45"/>
      <c r="N36" s="46"/>
      <c r="O36" s="545" t="str">
        <f>B39</f>
        <v>米本</v>
      </c>
      <c r="P36" s="545"/>
      <c r="Q36" s="545"/>
      <c r="R36" s="45"/>
      <c r="S36" s="46"/>
      <c r="T36" s="545" t="str">
        <f>B41</f>
        <v>田中</v>
      </c>
      <c r="U36" s="545"/>
      <c r="V36" s="545"/>
      <c r="W36" s="45"/>
      <c r="X36" s="540" t="s">
        <v>17</v>
      </c>
      <c r="Y36" s="541"/>
      <c r="Z36" s="527" t="s">
        <v>13</v>
      </c>
      <c r="AA36" s="528"/>
      <c r="AB36" s="27"/>
    </row>
    <row r="37" spans="1:39" s="21" customFormat="1" ht="15" customHeight="1">
      <c r="A37" s="400">
        <v>1</v>
      </c>
      <c r="B37" s="470" t="s">
        <v>399</v>
      </c>
      <c r="C37" s="470"/>
      <c r="D37" s="470"/>
      <c r="E37" s="38" t="s">
        <v>14</v>
      </c>
      <c r="F37" s="471" t="s">
        <v>81</v>
      </c>
      <c r="G37" s="471"/>
      <c r="H37" s="39" t="s">
        <v>15</v>
      </c>
      <c r="I37" s="529"/>
      <c r="J37" s="485"/>
      <c r="K37" s="485"/>
      <c r="L37" s="485"/>
      <c r="M37" s="485"/>
      <c r="N37" s="48"/>
      <c r="O37" s="388" t="str">
        <f>IF(N38="","",IF(N38&gt;Q38,"○","×"))</f>
        <v>×</v>
      </c>
      <c r="P37" s="388"/>
      <c r="Q37" s="388"/>
      <c r="R37" s="59"/>
      <c r="S37" s="58"/>
      <c r="T37" s="388" t="str">
        <f>IF(S38="","",IF(S38&gt;V38,"○","×"))</f>
        <v>○</v>
      </c>
      <c r="U37" s="388"/>
      <c r="V37" s="388"/>
      <c r="W37" s="59"/>
      <c r="X37" s="400">
        <f>IF(AND(J37="",O37="",T37=""),"",COUNTIF(I37:W38,"○")*2+COUNTIF(I37:W38,"×"))</f>
        <v>3</v>
      </c>
      <c r="Y37" s="532"/>
      <c r="Z37" s="533">
        <f>IF(X37="","",RANK(X37,X37:Y42,))</f>
        <v>2</v>
      </c>
      <c r="AA37" s="534"/>
      <c r="AJ37" s="21" t="str">
        <f>B36&amp;Z37</f>
        <v>Ｄ2</v>
      </c>
      <c r="AK37" s="21" t="str">
        <f>B37</f>
        <v>岡崎</v>
      </c>
      <c r="AL37" s="21" t="str">
        <f>F37</f>
        <v>徳島</v>
      </c>
      <c r="AM37" s="19" t="str">
        <f>C38</f>
        <v>牟岐クラブ</v>
      </c>
    </row>
    <row r="38" spans="1:39" s="21" customFormat="1" ht="15" customHeight="1">
      <c r="A38" s="353"/>
      <c r="B38" s="71" t="s">
        <v>14</v>
      </c>
      <c r="C38" s="525" t="s">
        <v>527</v>
      </c>
      <c r="D38" s="525"/>
      <c r="E38" s="525"/>
      <c r="F38" s="525"/>
      <c r="G38" s="525"/>
      <c r="H38" s="73" t="s">
        <v>15</v>
      </c>
      <c r="I38" s="430"/>
      <c r="J38" s="357"/>
      <c r="K38" s="357"/>
      <c r="L38" s="357"/>
      <c r="M38" s="357"/>
      <c r="N38" s="365">
        <v>1</v>
      </c>
      <c r="O38" s="364"/>
      <c r="P38" s="2" t="s">
        <v>8</v>
      </c>
      <c r="Q38" s="364">
        <v>2</v>
      </c>
      <c r="R38" s="366"/>
      <c r="S38" s="364">
        <v>2</v>
      </c>
      <c r="T38" s="364"/>
      <c r="U38" s="2" t="s">
        <v>8</v>
      </c>
      <c r="V38" s="364">
        <v>0</v>
      </c>
      <c r="W38" s="366"/>
      <c r="X38" s="353"/>
      <c r="Y38" s="416"/>
      <c r="Z38" s="535"/>
      <c r="AA38" s="536"/>
      <c r="AM38" s="19"/>
    </row>
    <row r="39" spans="1:39" s="21" customFormat="1" ht="15" customHeight="1">
      <c r="A39" s="422">
        <v>2</v>
      </c>
      <c r="B39" s="491" t="s">
        <v>192</v>
      </c>
      <c r="C39" s="491"/>
      <c r="D39" s="491"/>
      <c r="E39" s="42" t="s">
        <v>14</v>
      </c>
      <c r="F39" s="492" t="s">
        <v>84</v>
      </c>
      <c r="G39" s="492"/>
      <c r="H39" s="43" t="s">
        <v>15</v>
      </c>
      <c r="I39" s="66"/>
      <c r="J39" s="346" t="str">
        <f>IF(I40="","",IF(I40&gt;L40,"○","×"))</f>
        <v>○</v>
      </c>
      <c r="K39" s="346"/>
      <c r="L39" s="346"/>
      <c r="M39" s="63"/>
      <c r="N39" s="347"/>
      <c r="O39" s="348"/>
      <c r="P39" s="348"/>
      <c r="Q39" s="348"/>
      <c r="R39" s="378"/>
      <c r="S39" s="63"/>
      <c r="T39" s="346" t="str">
        <f>IF(S40="","",IF(S40&gt;V40,"○","×"))</f>
        <v>○</v>
      </c>
      <c r="U39" s="346"/>
      <c r="V39" s="346"/>
      <c r="W39" s="63"/>
      <c r="X39" s="341">
        <f>IF(AND(J39="",O39="",T39=""),"",COUNTIF(I39:W40,"○")*2+COUNTIF(I39:W40,"×"))</f>
        <v>4</v>
      </c>
      <c r="Y39" s="407"/>
      <c r="Z39" s="537">
        <f>IF(X39="","",RANK(X39,X37:Y42,))</f>
        <v>1</v>
      </c>
      <c r="AA39" s="538"/>
      <c r="AJ39" s="21" t="str">
        <f>B36&amp;Z39</f>
        <v>Ｄ1</v>
      </c>
      <c r="AK39" s="21" t="str">
        <f>B39</f>
        <v>米本</v>
      </c>
      <c r="AL39" s="21" t="str">
        <f>F39</f>
        <v>香川</v>
      </c>
      <c r="AM39" s="19" t="str">
        <f>C40</f>
        <v>丸亀ＳＣ</v>
      </c>
    </row>
    <row r="40" spans="1:39" s="21" customFormat="1" ht="15" customHeight="1">
      <c r="A40" s="422"/>
      <c r="B40" s="71" t="s">
        <v>14</v>
      </c>
      <c r="C40" s="525" t="s">
        <v>515</v>
      </c>
      <c r="D40" s="525"/>
      <c r="E40" s="525"/>
      <c r="F40" s="525"/>
      <c r="G40" s="525"/>
      <c r="H40" s="73" t="s">
        <v>15</v>
      </c>
      <c r="I40" s="373">
        <f>IF(Q38="","",Q38)</f>
        <v>2</v>
      </c>
      <c r="J40" s="374"/>
      <c r="K40" s="5" t="s">
        <v>8</v>
      </c>
      <c r="L40" s="374">
        <f>IF(N38="","",N38)</f>
        <v>1</v>
      </c>
      <c r="M40" s="374"/>
      <c r="N40" s="379"/>
      <c r="O40" s="380"/>
      <c r="P40" s="380"/>
      <c r="Q40" s="380"/>
      <c r="R40" s="381"/>
      <c r="S40" s="374">
        <v>2</v>
      </c>
      <c r="T40" s="374"/>
      <c r="U40" s="5" t="s">
        <v>8</v>
      </c>
      <c r="V40" s="374">
        <v>0</v>
      </c>
      <c r="W40" s="374"/>
      <c r="X40" s="353"/>
      <c r="Y40" s="416"/>
      <c r="Z40" s="535"/>
      <c r="AA40" s="536"/>
      <c r="AM40" s="19"/>
    </row>
    <row r="41" spans="1:39" s="21" customFormat="1" ht="15" customHeight="1">
      <c r="A41" s="341">
        <v>3</v>
      </c>
      <c r="B41" s="491" t="s">
        <v>120</v>
      </c>
      <c r="C41" s="491"/>
      <c r="D41" s="491"/>
      <c r="E41" s="42" t="s">
        <v>14</v>
      </c>
      <c r="F41" s="492" t="s">
        <v>79</v>
      </c>
      <c r="G41" s="492"/>
      <c r="H41" s="43" t="s">
        <v>15</v>
      </c>
      <c r="I41" s="69"/>
      <c r="J41" s="356" t="str">
        <f>IF(I42="","",IF(I42&gt;L42,"○","×"))</f>
        <v>×</v>
      </c>
      <c r="K41" s="356"/>
      <c r="L41" s="356"/>
      <c r="M41" s="61"/>
      <c r="N41" s="60"/>
      <c r="O41" s="356" t="str">
        <f>IF(N42="","",IF(N42&gt;Q42,"○","×"))</f>
        <v>×</v>
      </c>
      <c r="P41" s="356"/>
      <c r="Q41" s="356"/>
      <c r="R41" s="68"/>
      <c r="S41" s="357"/>
      <c r="T41" s="357"/>
      <c r="U41" s="357"/>
      <c r="V41" s="357"/>
      <c r="W41" s="357"/>
      <c r="X41" s="341">
        <f>IF(AND(J41="",O41="",T41=""),"",COUNTIF(I41:W42,"○")*2+COUNTIF(I41:W42,"×"))</f>
        <v>2</v>
      </c>
      <c r="Y41" s="407"/>
      <c r="Z41" s="537">
        <f>IF(X41="","",RANK(X41,X37:Y42,))</f>
        <v>3</v>
      </c>
      <c r="AA41" s="538"/>
      <c r="AJ41" s="21" t="str">
        <f>B36&amp;Z41</f>
        <v>Ｄ3</v>
      </c>
      <c r="AK41" s="21" t="str">
        <f>B41</f>
        <v>田中</v>
      </c>
      <c r="AL41" s="21" t="str">
        <f>F41</f>
        <v>高知</v>
      </c>
      <c r="AM41" s="19" t="str">
        <f>C42</f>
        <v>ピンポン館</v>
      </c>
    </row>
    <row r="42" spans="1:39" s="21" customFormat="1" ht="15" customHeight="1">
      <c r="A42" s="342"/>
      <c r="B42" s="72" t="s">
        <v>521</v>
      </c>
      <c r="C42" s="475" t="s">
        <v>90</v>
      </c>
      <c r="D42" s="475"/>
      <c r="E42" s="475"/>
      <c r="F42" s="475"/>
      <c r="G42" s="475"/>
      <c r="H42" s="74" t="s">
        <v>15</v>
      </c>
      <c r="I42" s="335">
        <f>IF(V38="","",V38)</f>
        <v>0</v>
      </c>
      <c r="J42" s="336"/>
      <c r="K42" s="6" t="s">
        <v>8</v>
      </c>
      <c r="L42" s="336">
        <f>IF(S38="","",S38)</f>
        <v>2</v>
      </c>
      <c r="M42" s="336"/>
      <c r="N42" s="339">
        <f>IF(V40="","",V40)</f>
        <v>0</v>
      </c>
      <c r="O42" s="336"/>
      <c r="P42" s="6" t="s">
        <v>8</v>
      </c>
      <c r="Q42" s="336">
        <f>IF(S40="","",S40)</f>
        <v>2</v>
      </c>
      <c r="R42" s="340"/>
      <c r="S42" s="351"/>
      <c r="T42" s="351"/>
      <c r="U42" s="351"/>
      <c r="V42" s="351"/>
      <c r="W42" s="351"/>
      <c r="X42" s="342"/>
      <c r="Y42" s="435"/>
      <c r="Z42" s="542"/>
      <c r="AA42" s="543"/>
    </row>
    <row r="43" spans="1:39" s="21" customFormat="1" ht="5.0999999999999996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6"/>
      <c r="M43" s="16"/>
      <c r="N43" s="17"/>
      <c r="O43" s="16"/>
      <c r="P43" s="16"/>
      <c r="Q43" s="16"/>
      <c r="R43" s="16"/>
      <c r="S43" s="17"/>
      <c r="T43" s="16"/>
      <c r="U43" s="16"/>
      <c r="V43" s="17"/>
      <c r="W43" s="17"/>
      <c r="X43" s="17"/>
      <c r="Y43" s="17"/>
      <c r="Z43" s="17"/>
      <c r="AA43" s="16"/>
      <c r="AB43" s="16"/>
      <c r="AC43" s="16"/>
      <c r="AD43" s="16"/>
    </row>
    <row r="44" spans="1:39" s="21" customFormat="1" ht="15" customHeight="1">
      <c r="W44" s="338" t="s">
        <v>569</v>
      </c>
      <c r="X44" s="338"/>
      <c r="Y44" s="338"/>
      <c r="Z44" s="337" t="s">
        <v>2</v>
      </c>
      <c r="AA44" s="337"/>
      <c r="AB44" s="7"/>
      <c r="AC44" s="16"/>
    </row>
    <row r="45" spans="1:39" s="21" customFormat="1" ht="15" customHeight="1">
      <c r="A45" s="31"/>
      <c r="B45" s="483" t="s">
        <v>19</v>
      </c>
      <c r="C45" s="483"/>
      <c r="D45" s="483" t="s">
        <v>25</v>
      </c>
      <c r="E45" s="483"/>
      <c r="F45" s="483"/>
      <c r="G45" s="483"/>
      <c r="H45" s="26"/>
      <c r="I45" s="44"/>
      <c r="J45" s="545" t="str">
        <f>B46</f>
        <v>米田</v>
      </c>
      <c r="K45" s="545"/>
      <c r="L45" s="545"/>
      <c r="M45" s="45"/>
      <c r="N45" s="46"/>
      <c r="O45" s="545" t="str">
        <f>B48</f>
        <v>山勢</v>
      </c>
      <c r="P45" s="545"/>
      <c r="Q45" s="545"/>
      <c r="R45" s="45"/>
      <c r="S45" s="46"/>
      <c r="T45" s="545" t="str">
        <f>B50</f>
        <v>桑原</v>
      </c>
      <c r="U45" s="545"/>
      <c r="V45" s="545"/>
      <c r="W45" s="45"/>
      <c r="X45" s="540" t="s">
        <v>17</v>
      </c>
      <c r="Y45" s="541"/>
      <c r="Z45" s="527" t="s">
        <v>13</v>
      </c>
      <c r="AA45" s="528"/>
      <c r="AB45" s="27"/>
    </row>
    <row r="46" spans="1:39" s="21" customFormat="1" ht="15" customHeight="1">
      <c r="A46" s="383">
        <v>1</v>
      </c>
      <c r="B46" s="470" t="s">
        <v>418</v>
      </c>
      <c r="C46" s="470"/>
      <c r="D46" s="470"/>
      <c r="E46" s="38" t="s">
        <v>14</v>
      </c>
      <c r="F46" s="471" t="s">
        <v>84</v>
      </c>
      <c r="G46" s="471"/>
      <c r="H46" s="39" t="s">
        <v>15</v>
      </c>
      <c r="I46" s="529"/>
      <c r="J46" s="485"/>
      <c r="K46" s="485"/>
      <c r="L46" s="485"/>
      <c r="M46" s="485"/>
      <c r="N46" s="48"/>
      <c r="O46" s="388" t="str">
        <f>IF(N47="","",IF(N47&gt;Q47,"○","×"))</f>
        <v>×</v>
      </c>
      <c r="P46" s="388"/>
      <c r="Q46" s="388"/>
      <c r="R46" s="59"/>
      <c r="S46" s="58"/>
      <c r="T46" s="388" t="str">
        <f>IF(S47="","",IF(S47&gt;V47,"○","×"))</f>
        <v>○</v>
      </c>
      <c r="U46" s="388"/>
      <c r="V46" s="388"/>
      <c r="W46" s="59"/>
      <c r="X46" s="400">
        <f>IF(AND(J46="",O46="",T46=""),"",COUNTIF(I46:W47,"○")*2+COUNTIF(I46:W47,"×"))</f>
        <v>3</v>
      </c>
      <c r="Y46" s="532"/>
      <c r="Z46" s="533">
        <f>IF(X46="","",RANK(X46,X46:Y51,))</f>
        <v>2</v>
      </c>
      <c r="AA46" s="534"/>
      <c r="AJ46" s="21" t="str">
        <f>B45&amp;Z46</f>
        <v>Ｅ2</v>
      </c>
      <c r="AK46" s="21" t="str">
        <f>B46</f>
        <v>米田</v>
      </c>
      <c r="AL46" s="21" t="str">
        <f>F46</f>
        <v>香川</v>
      </c>
      <c r="AM46" s="19" t="str">
        <f>C47</f>
        <v>香川昴</v>
      </c>
    </row>
    <row r="47" spans="1:39" s="21" customFormat="1" ht="15" customHeight="1">
      <c r="A47" s="384"/>
      <c r="B47" s="71" t="s">
        <v>14</v>
      </c>
      <c r="C47" s="525" t="s">
        <v>419</v>
      </c>
      <c r="D47" s="525"/>
      <c r="E47" s="525"/>
      <c r="F47" s="525"/>
      <c r="G47" s="525"/>
      <c r="H47" s="73" t="s">
        <v>15</v>
      </c>
      <c r="I47" s="430"/>
      <c r="J47" s="357"/>
      <c r="K47" s="357"/>
      <c r="L47" s="357"/>
      <c r="M47" s="357"/>
      <c r="N47" s="365">
        <v>0</v>
      </c>
      <c r="O47" s="364"/>
      <c r="P47" s="2" t="s">
        <v>8</v>
      </c>
      <c r="Q47" s="364">
        <v>2</v>
      </c>
      <c r="R47" s="366"/>
      <c r="S47" s="364">
        <v>2</v>
      </c>
      <c r="T47" s="364"/>
      <c r="U47" s="2" t="s">
        <v>8</v>
      </c>
      <c r="V47" s="364">
        <v>0</v>
      </c>
      <c r="W47" s="366"/>
      <c r="X47" s="353"/>
      <c r="Y47" s="416"/>
      <c r="Z47" s="535"/>
      <c r="AA47" s="536"/>
      <c r="AM47" s="19"/>
    </row>
    <row r="48" spans="1:39" s="21" customFormat="1" ht="15" customHeight="1">
      <c r="A48" s="408">
        <v>2</v>
      </c>
      <c r="B48" s="491" t="s">
        <v>138</v>
      </c>
      <c r="C48" s="491"/>
      <c r="D48" s="491"/>
      <c r="E48" s="42" t="s">
        <v>14</v>
      </c>
      <c r="F48" s="492" t="s">
        <v>81</v>
      </c>
      <c r="G48" s="492"/>
      <c r="H48" s="43" t="s">
        <v>15</v>
      </c>
      <c r="I48" s="66"/>
      <c r="J48" s="346" t="str">
        <f>IF(I49="","",IF(I49&gt;L49,"○","×"))</f>
        <v>○</v>
      </c>
      <c r="K48" s="346"/>
      <c r="L48" s="346"/>
      <c r="M48" s="63"/>
      <c r="N48" s="347"/>
      <c r="O48" s="348"/>
      <c r="P48" s="348"/>
      <c r="Q48" s="348"/>
      <c r="R48" s="378"/>
      <c r="S48" s="63"/>
      <c r="T48" s="346" t="str">
        <f>IF(S49="","",IF(S49&gt;V49,"○","×"))</f>
        <v>○</v>
      </c>
      <c r="U48" s="346"/>
      <c r="V48" s="346"/>
      <c r="W48" s="63"/>
      <c r="X48" s="341">
        <f>IF(AND(J48="",O48="",T48=""),"",COUNTIF(I48:W49,"○")*2+COUNTIF(I48:W49,"×"))</f>
        <v>4</v>
      </c>
      <c r="Y48" s="407"/>
      <c r="Z48" s="537">
        <f>IF(X48="","",RANK(X48,X46:Y51,))</f>
        <v>1</v>
      </c>
      <c r="AA48" s="538"/>
      <c r="AJ48" s="21" t="str">
        <f>B45&amp;Z48</f>
        <v>Ｅ1</v>
      </c>
      <c r="AK48" s="21" t="str">
        <f>B48</f>
        <v>山勢</v>
      </c>
      <c r="AL48" s="21" t="str">
        <f>F48</f>
        <v>徳島</v>
      </c>
      <c r="AM48" s="19" t="str">
        <f>C49</f>
        <v>チームHIURA</v>
      </c>
    </row>
    <row r="49" spans="1:39" s="21" customFormat="1" ht="15" customHeight="1">
      <c r="A49" s="408"/>
      <c r="B49" s="71" t="s">
        <v>14</v>
      </c>
      <c r="C49" s="525" t="s">
        <v>300</v>
      </c>
      <c r="D49" s="525"/>
      <c r="E49" s="525"/>
      <c r="F49" s="525"/>
      <c r="G49" s="525"/>
      <c r="H49" s="73" t="s">
        <v>15</v>
      </c>
      <c r="I49" s="373">
        <f>IF(Q47="","",Q47)</f>
        <v>2</v>
      </c>
      <c r="J49" s="374"/>
      <c r="K49" s="5" t="s">
        <v>8</v>
      </c>
      <c r="L49" s="374">
        <f>IF(N47="","",N47)</f>
        <v>0</v>
      </c>
      <c r="M49" s="374"/>
      <c r="N49" s="379"/>
      <c r="O49" s="380"/>
      <c r="P49" s="380"/>
      <c r="Q49" s="380"/>
      <c r="R49" s="381"/>
      <c r="S49" s="374">
        <v>2</v>
      </c>
      <c r="T49" s="374"/>
      <c r="U49" s="5" t="s">
        <v>8</v>
      </c>
      <c r="V49" s="374">
        <v>0</v>
      </c>
      <c r="W49" s="374"/>
      <c r="X49" s="353"/>
      <c r="Y49" s="416"/>
      <c r="Z49" s="535"/>
      <c r="AA49" s="536"/>
      <c r="AM49" s="19"/>
    </row>
    <row r="50" spans="1:39" s="21" customFormat="1" ht="15" customHeight="1">
      <c r="A50" s="341">
        <v>3</v>
      </c>
      <c r="B50" s="491" t="s">
        <v>472</v>
      </c>
      <c r="C50" s="491"/>
      <c r="D50" s="491"/>
      <c r="E50" s="42" t="s">
        <v>14</v>
      </c>
      <c r="F50" s="492" t="s">
        <v>79</v>
      </c>
      <c r="G50" s="492"/>
      <c r="H50" s="43" t="s">
        <v>15</v>
      </c>
      <c r="I50" s="69"/>
      <c r="J50" s="356" t="str">
        <f>IF(I51="","",IF(I51&gt;L51,"○","×"))</f>
        <v>×</v>
      </c>
      <c r="K50" s="356"/>
      <c r="L50" s="356"/>
      <c r="M50" s="61"/>
      <c r="N50" s="60"/>
      <c r="O50" s="356" t="str">
        <f>IF(N51="","",IF(N51&gt;Q51,"○","×"))</f>
        <v>×</v>
      </c>
      <c r="P50" s="356"/>
      <c r="Q50" s="356"/>
      <c r="R50" s="68"/>
      <c r="S50" s="357"/>
      <c r="T50" s="357"/>
      <c r="U50" s="357"/>
      <c r="V50" s="357"/>
      <c r="W50" s="357"/>
      <c r="X50" s="341">
        <f>IF(AND(J50="",O50="",T50=""),"",COUNTIF(I50:W51,"○")*2+COUNTIF(I50:W51,"×"))</f>
        <v>2</v>
      </c>
      <c r="Y50" s="407"/>
      <c r="Z50" s="537">
        <f>IF(X50="","",RANK(X50,X46:Y51,))</f>
        <v>3</v>
      </c>
      <c r="AA50" s="538"/>
      <c r="AJ50" s="21" t="str">
        <f>B45&amp;Z50</f>
        <v>Ｅ3</v>
      </c>
      <c r="AK50" s="21" t="str">
        <f>B50</f>
        <v>桑原</v>
      </c>
      <c r="AL50" s="21" t="str">
        <f>F50</f>
        <v>高知</v>
      </c>
      <c r="AM50" s="19" t="str">
        <f>C51</f>
        <v>黒潮クラブ</v>
      </c>
    </row>
    <row r="51" spans="1:39" s="21" customFormat="1" ht="15" customHeight="1">
      <c r="A51" s="342"/>
      <c r="B51" s="72" t="s">
        <v>521</v>
      </c>
      <c r="C51" s="475" t="s">
        <v>86</v>
      </c>
      <c r="D51" s="475"/>
      <c r="E51" s="475"/>
      <c r="F51" s="475"/>
      <c r="G51" s="475"/>
      <c r="H51" s="74" t="s">
        <v>15</v>
      </c>
      <c r="I51" s="335">
        <f>IF(V47="","",V47)</f>
        <v>0</v>
      </c>
      <c r="J51" s="336"/>
      <c r="K51" s="6" t="s">
        <v>8</v>
      </c>
      <c r="L51" s="336">
        <f>IF(S47="","",S47)</f>
        <v>2</v>
      </c>
      <c r="M51" s="336"/>
      <c r="N51" s="339">
        <f>IF(V49="","",V49)</f>
        <v>0</v>
      </c>
      <c r="O51" s="336"/>
      <c r="P51" s="6" t="s">
        <v>8</v>
      </c>
      <c r="Q51" s="336">
        <f>IF(S49="","",S49)</f>
        <v>2</v>
      </c>
      <c r="R51" s="340"/>
      <c r="S51" s="351"/>
      <c r="T51" s="351"/>
      <c r="U51" s="351"/>
      <c r="V51" s="351"/>
      <c r="W51" s="351"/>
      <c r="X51" s="342"/>
      <c r="Y51" s="435"/>
      <c r="Z51" s="542"/>
      <c r="AA51" s="543"/>
    </row>
    <row r="52" spans="1:39" s="21" customFormat="1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AC52" s="359"/>
      <c r="AD52" s="359"/>
      <c r="AE52" s="358"/>
      <c r="AF52" s="359"/>
    </row>
    <row r="53" spans="1:39" ht="21" customHeight="1">
      <c r="D53" s="401" t="s">
        <v>528</v>
      </c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35"/>
    </row>
    <row r="54" spans="1:39" ht="8.1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9" s="21" customFormat="1" ht="15" customHeight="1">
      <c r="B55" s="2" t="s">
        <v>9</v>
      </c>
      <c r="C55" s="321" t="s">
        <v>1</v>
      </c>
      <c r="D55" s="321"/>
      <c r="E55" s="321"/>
      <c r="F55" s="321"/>
      <c r="G55" s="321"/>
      <c r="H55" s="321"/>
      <c r="I55" s="2" t="s">
        <v>10</v>
      </c>
    </row>
    <row r="56" spans="1:39" s="21" customFormat="1" ht="10.5" customHeight="1"/>
    <row r="57" spans="1:39" s="21" customFormat="1" ht="15" customHeight="1">
      <c r="A57" s="358" t="s">
        <v>53</v>
      </c>
      <c r="B57" s="358"/>
      <c r="C57" s="358"/>
      <c r="D57" s="358"/>
      <c r="E57" s="358"/>
      <c r="F57" s="358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9" s="21" customFormat="1" ht="15" customHeight="1">
      <c r="A58" s="359" t="s">
        <v>45</v>
      </c>
      <c r="B58" s="359"/>
      <c r="C58" s="359"/>
      <c r="D58" s="359"/>
      <c r="E58" s="359"/>
      <c r="F58" s="359"/>
      <c r="G58" s="2" t="s">
        <v>7</v>
      </c>
      <c r="H58" s="17">
        <v>2</v>
      </c>
      <c r="I58" s="17" t="s">
        <v>27</v>
      </c>
      <c r="J58" s="17">
        <v>3</v>
      </c>
      <c r="K58" s="358" t="s">
        <v>50</v>
      </c>
      <c r="L58" s="359"/>
      <c r="M58" s="17"/>
      <c r="N58" s="2" t="s">
        <v>16</v>
      </c>
      <c r="O58" s="17">
        <v>1</v>
      </c>
      <c r="P58" s="17" t="s">
        <v>27</v>
      </c>
      <c r="Q58" s="17">
        <v>3</v>
      </c>
      <c r="R58" s="358" t="s">
        <v>51</v>
      </c>
      <c r="S58" s="359"/>
      <c r="T58" s="17"/>
      <c r="U58" s="2" t="s">
        <v>28</v>
      </c>
      <c r="V58" s="17">
        <v>1</v>
      </c>
      <c r="W58" s="17" t="s">
        <v>27</v>
      </c>
      <c r="X58" s="17">
        <v>2</v>
      </c>
      <c r="Y58" s="358" t="s">
        <v>52</v>
      </c>
      <c r="Z58" s="359"/>
      <c r="AA58" s="17"/>
      <c r="AB58" s="17"/>
      <c r="AC58" s="17"/>
      <c r="AD58" s="17"/>
      <c r="AE58" s="17"/>
      <c r="AF58" s="17"/>
      <c r="AG58" s="17"/>
    </row>
    <row r="59" spans="1:39" s="21" customFormat="1" ht="15" customHeight="1">
      <c r="A59" s="359" t="s">
        <v>46</v>
      </c>
      <c r="B59" s="359"/>
      <c r="C59" s="359"/>
      <c r="D59" s="359"/>
      <c r="E59" s="359"/>
      <c r="F59" s="359"/>
      <c r="G59" s="2" t="s">
        <v>7</v>
      </c>
      <c r="H59" s="17">
        <v>1</v>
      </c>
      <c r="I59" s="17" t="s">
        <v>27</v>
      </c>
      <c r="J59" s="17">
        <v>4</v>
      </c>
      <c r="K59" s="358" t="s">
        <v>51</v>
      </c>
      <c r="L59" s="359"/>
      <c r="M59" s="17"/>
      <c r="N59" s="2" t="s">
        <v>16</v>
      </c>
      <c r="O59" s="17">
        <v>2</v>
      </c>
      <c r="P59" s="17" t="s">
        <v>27</v>
      </c>
      <c r="Q59" s="17">
        <v>3</v>
      </c>
      <c r="R59" s="358" t="s">
        <v>50</v>
      </c>
      <c r="S59" s="359"/>
      <c r="T59" s="17"/>
      <c r="U59" s="2" t="s">
        <v>28</v>
      </c>
      <c r="V59" s="17">
        <v>1</v>
      </c>
      <c r="W59" s="17" t="s">
        <v>27</v>
      </c>
      <c r="X59" s="17">
        <v>3</v>
      </c>
      <c r="Y59" s="358" t="s">
        <v>54</v>
      </c>
      <c r="Z59" s="359"/>
      <c r="AA59" s="17"/>
      <c r="AB59" s="2" t="s">
        <v>31</v>
      </c>
      <c r="AC59" s="17">
        <v>2</v>
      </c>
      <c r="AD59" s="17" t="s">
        <v>27</v>
      </c>
      <c r="AE59" s="17">
        <v>4</v>
      </c>
      <c r="AF59" s="358" t="s">
        <v>52</v>
      </c>
      <c r="AG59" s="359"/>
    </row>
    <row r="60" spans="1:39" s="21" customFormat="1" ht="15" customHeight="1">
      <c r="A60" s="17"/>
      <c r="B60" s="17"/>
      <c r="C60" s="17"/>
      <c r="D60" s="17"/>
      <c r="E60" s="17"/>
      <c r="F60" s="17"/>
      <c r="G60" s="2" t="s">
        <v>38</v>
      </c>
      <c r="H60" s="17">
        <v>1</v>
      </c>
      <c r="I60" s="17" t="s">
        <v>27</v>
      </c>
      <c r="J60" s="17">
        <v>2</v>
      </c>
      <c r="K60" s="358" t="s">
        <v>54</v>
      </c>
      <c r="L60" s="359"/>
      <c r="M60" s="17"/>
      <c r="N60" s="2" t="s">
        <v>39</v>
      </c>
      <c r="O60" s="17">
        <v>3</v>
      </c>
      <c r="P60" s="17" t="s">
        <v>27</v>
      </c>
      <c r="Q60" s="17">
        <v>4</v>
      </c>
      <c r="R60" s="358" t="s">
        <v>50</v>
      </c>
      <c r="S60" s="35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9" s="21" customFormat="1" ht="1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39" s="21" customFormat="1" ht="15" customHeight="1">
      <c r="A62" s="2" t="s">
        <v>9</v>
      </c>
      <c r="B62" s="321" t="s">
        <v>335</v>
      </c>
      <c r="C62" s="354"/>
      <c r="D62" s="354"/>
      <c r="E62" s="354"/>
      <c r="F62" s="354"/>
      <c r="G62" s="354"/>
      <c r="H62" s="354"/>
      <c r="I62" s="2" t="s">
        <v>10</v>
      </c>
      <c r="J62" s="16"/>
      <c r="K62" s="17"/>
      <c r="L62" s="17"/>
      <c r="M62" s="17"/>
      <c r="N62" s="17"/>
      <c r="O62" s="17"/>
      <c r="P62" s="19"/>
      <c r="Q62" s="17"/>
      <c r="R62" s="17"/>
      <c r="S62" s="17"/>
      <c r="T62" s="17"/>
      <c r="U62" s="17"/>
    </row>
    <row r="63" spans="1:39" s="21" customFormat="1" ht="15" customHeight="1"/>
    <row r="64" spans="1:39" s="21" customFormat="1" ht="15" customHeight="1">
      <c r="A64" s="306" t="s">
        <v>3</v>
      </c>
      <c r="B64" s="307">
        <v>1</v>
      </c>
      <c r="C64" s="469" t="str">
        <f>IF(ISERROR(VLOOKUP(A64&amp;B64,$AJ:$AO,2,FALSE))=TRUE,"",VLOOKUP(A64&amp;B64,$AJ:$AO,2,FALSE))</f>
        <v>濱西</v>
      </c>
      <c r="D64" s="470"/>
      <c r="E64" s="470"/>
      <c r="F64" s="38" t="s">
        <v>14</v>
      </c>
      <c r="G64" s="471" t="str">
        <f>IF(ISERROR(VLOOKUP(A64&amp;B64,$AJ:$AO,3,FALSE))=TRUE,"",VLOOKUP(A64&amp;B64,$AJ:$AO,3,FALSE))</f>
        <v>高知</v>
      </c>
      <c r="H64" s="471"/>
      <c r="I64" s="39" t="s">
        <v>15</v>
      </c>
      <c r="J64" s="97"/>
      <c r="K64" s="97"/>
      <c r="L64" s="90"/>
      <c r="N64" s="90"/>
      <c r="O64" s="90"/>
      <c r="Q64" s="94"/>
      <c r="R64" s="90"/>
      <c r="S64" s="90"/>
    </row>
    <row r="65" spans="1:28" s="21" customFormat="1" ht="15" customHeight="1" thickBot="1">
      <c r="A65" s="307"/>
      <c r="B65" s="307"/>
      <c r="C65" s="77" t="s">
        <v>14</v>
      </c>
      <c r="D65" s="472" t="str">
        <f>IF(ISERROR(VLOOKUP(A64&amp;B64,$AJ:$AO,4,FALSE))=TRUE,"",VLOOKUP(A64&amp;B64,$AJ:$AO,4,FALSE))</f>
        <v>ピンポン館</v>
      </c>
      <c r="E65" s="472"/>
      <c r="F65" s="472"/>
      <c r="G65" s="472"/>
      <c r="H65" s="472"/>
      <c r="I65" s="74" t="s">
        <v>15</v>
      </c>
      <c r="J65" s="158"/>
      <c r="K65" s="159"/>
      <c r="L65" s="99"/>
      <c r="N65" s="90"/>
      <c r="O65" s="90"/>
      <c r="Q65" s="94"/>
      <c r="R65" s="215"/>
      <c r="S65" s="214"/>
      <c r="T65" s="469" t="str">
        <f>IF(ISERROR(VLOOKUP(AA65&amp;AB65,$AJ:$AO,2,FALSE))=TRUE,"",VLOOKUP(AA65&amp;AB65,$AJ:$AO,2,FALSE))</f>
        <v>岡山</v>
      </c>
      <c r="U65" s="470"/>
      <c r="V65" s="470"/>
      <c r="W65" s="38" t="s">
        <v>14</v>
      </c>
      <c r="X65" s="471" t="str">
        <f>IF(ISERROR(VLOOKUP(AA65&amp;AB65,$AJ:$AO,3,FALSE))=TRUE,"",VLOOKUP(AA65&amp;AB65,$AJ:$AO,3,FALSE))</f>
        <v>徳島</v>
      </c>
      <c r="Y65" s="471"/>
      <c r="Z65" s="39" t="s">
        <v>15</v>
      </c>
      <c r="AA65" s="306" t="s">
        <v>5</v>
      </c>
      <c r="AB65" s="307">
        <v>1</v>
      </c>
    </row>
    <row r="66" spans="1:28" s="21" customFormat="1" ht="15" customHeight="1" thickTop="1" thickBot="1">
      <c r="A66" s="306" t="s">
        <v>19</v>
      </c>
      <c r="B66" s="307">
        <v>1</v>
      </c>
      <c r="C66" s="469" t="str">
        <f>IF(ISERROR(VLOOKUP(A66&amp;B66,$AJ:$AO,2,FALSE))=TRUE,"",VLOOKUP(A66&amp;B66,$AJ:$AO,2,FALSE))</f>
        <v>山勢</v>
      </c>
      <c r="D66" s="470"/>
      <c r="E66" s="470"/>
      <c r="F66" s="38" t="s">
        <v>14</v>
      </c>
      <c r="G66" s="471" t="str">
        <f>IF(ISERROR(VLOOKUP(A66&amp;B66,$AJ:$AO,3,FALSE))=TRUE,"",VLOOKUP(A66&amp;B66,$AJ:$AO,3,FALSE))</f>
        <v>徳島</v>
      </c>
      <c r="H66" s="471"/>
      <c r="I66" s="39" t="s">
        <v>15</v>
      </c>
      <c r="J66" s="156"/>
      <c r="K66" s="175"/>
      <c r="L66" s="224"/>
      <c r="M66" s="238"/>
      <c r="N66" s="223"/>
      <c r="O66" s="90"/>
      <c r="Q66" s="223"/>
      <c r="R66" s="208"/>
      <c r="S66" s="208"/>
      <c r="T66" s="77" t="s">
        <v>14</v>
      </c>
      <c r="U66" s="472" t="str">
        <f>IF(ISERROR(VLOOKUP(AA65&amp;AB65,$AJ:$AO,4,FALSE))=TRUE,"",VLOOKUP(AA65&amp;AB65,$AJ:$AO,4,FALSE))</f>
        <v>加茂体協</v>
      </c>
      <c r="V66" s="472"/>
      <c r="W66" s="472"/>
      <c r="X66" s="472"/>
      <c r="Y66" s="472"/>
      <c r="Z66" s="74" t="s">
        <v>15</v>
      </c>
      <c r="AA66" s="307"/>
      <c r="AB66" s="307"/>
    </row>
    <row r="67" spans="1:28" s="21" customFormat="1" ht="15" customHeight="1" thickTop="1" thickBot="1">
      <c r="A67" s="307"/>
      <c r="B67" s="307"/>
      <c r="C67" s="77" t="s">
        <v>14</v>
      </c>
      <c r="D67" s="472" t="str">
        <f>IF(ISERROR(VLOOKUP(A66&amp;B66,$AJ:$AO,4,FALSE))=TRUE,"",VLOOKUP(A66&amp;B66,$AJ:$AO,4,FALSE))</f>
        <v>チームHIURA</v>
      </c>
      <c r="E67" s="472"/>
      <c r="F67" s="472"/>
      <c r="G67" s="472"/>
      <c r="H67" s="472"/>
      <c r="I67" s="74" t="s">
        <v>15</v>
      </c>
      <c r="J67" s="247"/>
      <c r="K67" s="265"/>
      <c r="L67" s="94"/>
      <c r="M67" s="208"/>
      <c r="N67" s="208"/>
      <c r="O67" s="209"/>
      <c r="P67" s="209"/>
      <c r="Q67" s="92"/>
      <c r="R67" s="160"/>
      <c r="S67" s="161"/>
      <c r="T67" s="469" t="str">
        <f>IF(ISERROR(VLOOKUP(AA67&amp;AB67,$AJ:$AO,2,FALSE))=TRUE,"",VLOOKUP(AA67&amp;AB67,$AJ:$AO,2,FALSE))</f>
        <v>日浦</v>
      </c>
      <c r="U67" s="470"/>
      <c r="V67" s="470"/>
      <c r="W67" s="38" t="s">
        <v>14</v>
      </c>
      <c r="X67" s="471" t="str">
        <f>IF(ISERROR(VLOOKUP(AA67&amp;AB67,$AJ:$AO,3,FALSE))=TRUE,"",VLOOKUP(AA67&amp;AB67,$AJ:$AO,3,FALSE))</f>
        <v>徳島</v>
      </c>
      <c r="Y67" s="471"/>
      <c r="Z67" s="39" t="s">
        <v>15</v>
      </c>
      <c r="AA67" s="306" t="s">
        <v>4</v>
      </c>
      <c r="AB67" s="307">
        <v>1</v>
      </c>
    </row>
    <row r="68" spans="1:28" s="21" customFormat="1" ht="15" customHeight="1" thickTop="1">
      <c r="A68" s="306" t="s">
        <v>6</v>
      </c>
      <c r="B68" s="307">
        <v>1</v>
      </c>
      <c r="C68" s="469" t="str">
        <f>IF(ISERROR(VLOOKUP(A68&amp;B68,$AJ:$AO,2,FALSE))=TRUE,"",VLOOKUP(A68&amp;B68,$AJ:$AO,2,FALSE))</f>
        <v>米本</v>
      </c>
      <c r="D68" s="470"/>
      <c r="E68" s="470"/>
      <c r="F68" s="38" t="s">
        <v>14</v>
      </c>
      <c r="G68" s="471" t="str">
        <f>IF(ISERROR(VLOOKUP(A68&amp;B68,$AJ:$AO,3,FALSE))=TRUE,"",VLOOKUP(A68&amp;B68,$AJ:$AO,3,FALSE))</f>
        <v>香川</v>
      </c>
      <c r="H68" s="471"/>
      <c r="I68" s="39" t="s">
        <v>15</v>
      </c>
      <c r="J68" s="162"/>
      <c r="K68" s="94"/>
      <c r="L68" s="94"/>
      <c r="N68" s="94"/>
      <c r="O68" s="90"/>
      <c r="Q68" s="94"/>
      <c r="R68" s="91"/>
      <c r="S68" s="91"/>
      <c r="T68" s="77" t="s">
        <v>14</v>
      </c>
      <c r="U68" s="472" t="str">
        <f>IF(ISERROR(VLOOKUP(AA67&amp;AB67,$AJ:$AO,4,FALSE))=TRUE,"",VLOOKUP(AA67&amp;AB67,$AJ:$AO,4,FALSE))</f>
        <v>チームHIURA</v>
      </c>
      <c r="V68" s="472"/>
      <c r="W68" s="472"/>
      <c r="X68" s="472"/>
      <c r="Y68" s="472"/>
      <c r="Z68" s="74" t="s">
        <v>15</v>
      </c>
      <c r="AA68" s="307"/>
      <c r="AB68" s="307"/>
    </row>
    <row r="69" spans="1:28" s="21" customFormat="1" ht="15" customHeight="1">
      <c r="A69" s="307"/>
      <c r="B69" s="307"/>
      <c r="C69" s="77" t="s">
        <v>14</v>
      </c>
      <c r="D69" s="472" t="str">
        <f>IF(ISERROR(VLOOKUP(A68&amp;B68,$AJ:$AO,4,FALSE))=TRUE,"",VLOOKUP(A68&amp;B68,$AJ:$AO,4,FALSE))</f>
        <v>丸亀ＳＣ</v>
      </c>
      <c r="E69" s="472"/>
      <c r="F69" s="472"/>
      <c r="G69" s="472"/>
      <c r="H69" s="472"/>
      <c r="I69" s="74" t="s">
        <v>15</v>
      </c>
      <c r="J69" s="94"/>
      <c r="K69" s="94"/>
      <c r="L69" s="94"/>
      <c r="N69" s="94"/>
      <c r="O69" s="90"/>
      <c r="Q69" s="90"/>
      <c r="R69" s="94"/>
      <c r="S69" s="94"/>
    </row>
    <row r="70" spans="1:28" s="21" customFormat="1" ht="15" customHeight="1">
      <c r="J70" s="90"/>
      <c r="K70" s="90"/>
      <c r="L70" s="90"/>
      <c r="N70" s="90"/>
      <c r="O70" s="90"/>
      <c r="Q70" s="90"/>
      <c r="R70" s="90"/>
      <c r="S70" s="90"/>
    </row>
    <row r="71" spans="1:28" s="21" customFormat="1" ht="15" customHeight="1">
      <c r="A71" s="2" t="s">
        <v>9</v>
      </c>
      <c r="B71" s="321" t="s">
        <v>336</v>
      </c>
      <c r="C71" s="354"/>
      <c r="D71" s="354"/>
      <c r="E71" s="354"/>
      <c r="F71" s="354"/>
      <c r="G71" s="354"/>
      <c r="H71" s="354"/>
      <c r="I71" s="2" t="s">
        <v>10</v>
      </c>
      <c r="J71" s="156"/>
      <c r="K71" s="156"/>
      <c r="L71" s="156"/>
      <c r="N71" s="156"/>
      <c r="O71" s="156"/>
      <c r="Q71" s="94"/>
      <c r="R71" s="156"/>
      <c r="S71" s="156"/>
      <c r="T71" s="17"/>
      <c r="U71" s="17"/>
    </row>
    <row r="72" spans="1:28" s="21" customFormat="1" ht="15" customHeight="1">
      <c r="J72" s="90"/>
      <c r="K72" s="90"/>
      <c r="L72" s="90"/>
      <c r="N72" s="90"/>
      <c r="O72" s="90"/>
      <c r="Q72" s="90"/>
      <c r="R72" s="90"/>
      <c r="S72" s="90"/>
    </row>
    <row r="73" spans="1:28" s="21" customFormat="1" ht="15" customHeight="1">
      <c r="A73" s="306" t="s">
        <v>3</v>
      </c>
      <c r="B73" s="307">
        <v>2</v>
      </c>
      <c r="C73" s="469" t="str">
        <f>IF(ISERROR(VLOOKUP(A73&amp;B73,$AJ:$AO,2,FALSE))=TRUE,"",VLOOKUP(A73&amp;B73,$AJ:$AO,2,FALSE))</f>
        <v>笹山</v>
      </c>
      <c r="D73" s="470"/>
      <c r="E73" s="470"/>
      <c r="F73" s="38" t="s">
        <v>14</v>
      </c>
      <c r="G73" s="471" t="str">
        <f>IF(ISERROR(VLOOKUP(A73&amp;B73,$AJ:$AO,3,FALSE))=TRUE,"",VLOOKUP(A73&amp;B73,$AJ:$AO,3,FALSE))</f>
        <v>徳島</v>
      </c>
      <c r="H73" s="471"/>
      <c r="I73" s="39" t="s">
        <v>15</v>
      </c>
      <c r="J73" s="97"/>
      <c r="K73" s="97"/>
      <c r="L73" s="90"/>
      <c r="N73" s="90"/>
      <c r="O73" s="90"/>
      <c r="Q73" s="94"/>
      <c r="R73" s="90"/>
      <c r="S73" s="90"/>
    </row>
    <row r="74" spans="1:28" s="21" customFormat="1" ht="15" customHeight="1" thickBot="1">
      <c r="A74" s="307"/>
      <c r="B74" s="307"/>
      <c r="C74" s="77" t="s">
        <v>14</v>
      </c>
      <c r="D74" s="472" t="str">
        <f>IF(ISERROR(VLOOKUP(A73&amp;B73,$AJ:$AO,4,FALSE))=TRUE,"",VLOOKUP(A73&amp;B73,$AJ:$AO,4,FALSE))</f>
        <v>ベアーズ</v>
      </c>
      <c r="E74" s="472"/>
      <c r="F74" s="472"/>
      <c r="G74" s="472"/>
      <c r="H74" s="472"/>
      <c r="I74" s="74" t="s">
        <v>15</v>
      </c>
      <c r="J74" s="158"/>
      <c r="K74" s="159"/>
      <c r="L74" s="99"/>
      <c r="N74" s="90"/>
      <c r="O74" s="90"/>
      <c r="Q74" s="94"/>
      <c r="R74" s="215"/>
      <c r="S74" s="214"/>
      <c r="T74" s="469" t="str">
        <f>IF(ISERROR(VLOOKUP(AA74&amp;AB74,$AJ:$AO,2,FALSE))=TRUE,"",VLOOKUP(AA74&amp;AB74,$AJ:$AO,2,FALSE))</f>
        <v>田中</v>
      </c>
      <c r="U74" s="470"/>
      <c r="V74" s="470"/>
      <c r="W74" s="38" t="s">
        <v>14</v>
      </c>
      <c r="X74" s="471" t="str">
        <f>IF(ISERROR(VLOOKUP(AA74&amp;AB74,$AJ:$AO,3,FALSE))=TRUE,"",VLOOKUP(AA74&amp;AB74,$AJ:$AO,3,FALSE))</f>
        <v>高知</v>
      </c>
      <c r="Y74" s="471"/>
      <c r="Z74" s="39" t="s">
        <v>15</v>
      </c>
      <c r="AA74" s="306" t="s">
        <v>5</v>
      </c>
      <c r="AB74" s="307">
        <v>2</v>
      </c>
    </row>
    <row r="75" spans="1:28" s="21" customFormat="1" ht="15" customHeight="1" thickTop="1" thickBot="1">
      <c r="A75" s="306" t="s">
        <v>19</v>
      </c>
      <c r="B75" s="306">
        <v>2</v>
      </c>
      <c r="C75" s="469" t="str">
        <f>IF(ISERROR(VLOOKUP(A75&amp;B75,$AJ:$AO,2,FALSE))=TRUE,"",VLOOKUP(A75&amp;B75,$AJ:$AO,2,FALSE))</f>
        <v>米田</v>
      </c>
      <c r="D75" s="470"/>
      <c r="E75" s="470"/>
      <c r="F75" s="38" t="s">
        <v>14</v>
      </c>
      <c r="G75" s="471" t="str">
        <f>IF(ISERROR(VLOOKUP(A75&amp;B75,$AJ:$AO,3,FALSE))=TRUE,"",VLOOKUP(A75&amp;B75,$AJ:$AO,3,FALSE))</f>
        <v>香川</v>
      </c>
      <c r="H75" s="471"/>
      <c r="I75" s="39" t="s">
        <v>15</v>
      </c>
      <c r="J75" s="156"/>
      <c r="K75" s="175"/>
      <c r="L75" s="99"/>
      <c r="M75" s="238"/>
      <c r="N75" s="223"/>
      <c r="O75" s="90"/>
      <c r="Q75" s="223"/>
      <c r="R75" s="208"/>
      <c r="S75" s="208"/>
      <c r="T75" s="77" t="s">
        <v>14</v>
      </c>
      <c r="U75" s="472" t="str">
        <f>IF(ISERROR(VLOOKUP(AA74&amp;AB74,$AJ:$AO,4,FALSE))=TRUE,"",VLOOKUP(AA74&amp;AB74,$AJ:$AO,4,FALSE))</f>
        <v>ＴＴＣ波多</v>
      </c>
      <c r="V75" s="472"/>
      <c r="W75" s="472"/>
      <c r="X75" s="472"/>
      <c r="Y75" s="472"/>
      <c r="Z75" s="74" t="s">
        <v>15</v>
      </c>
      <c r="AA75" s="307"/>
      <c r="AB75" s="307"/>
    </row>
    <row r="76" spans="1:28" s="21" customFormat="1" ht="15" customHeight="1" thickTop="1" thickBot="1">
      <c r="A76" s="307"/>
      <c r="B76" s="307"/>
      <c r="C76" s="77" t="s">
        <v>14</v>
      </c>
      <c r="D76" s="472" t="str">
        <f>IF(ISERROR(VLOOKUP(A75&amp;B75,$AJ:$AO,4,FALSE))=TRUE,"",VLOOKUP(A75&amp;B75,$AJ:$AO,4,FALSE))</f>
        <v>香川昴</v>
      </c>
      <c r="E76" s="472"/>
      <c r="F76" s="472"/>
      <c r="G76" s="472"/>
      <c r="H76" s="472"/>
      <c r="I76" s="74" t="s">
        <v>15</v>
      </c>
      <c r="J76" s="247"/>
      <c r="K76" s="215"/>
      <c r="L76" s="246"/>
      <c r="M76" s="208"/>
      <c r="N76" s="208"/>
      <c r="O76" s="158"/>
      <c r="P76" s="158"/>
      <c r="Q76" s="92"/>
      <c r="R76" s="160"/>
      <c r="S76" s="161"/>
      <c r="T76" s="469" t="str">
        <f>IF(ISERROR(VLOOKUP(AA76&amp;AB76,$AJ:$AO,2,FALSE))=TRUE,"",VLOOKUP(AA76&amp;AB76,$AJ:$AO,2,FALSE))</f>
        <v>依光</v>
      </c>
      <c r="U76" s="470"/>
      <c r="V76" s="470"/>
      <c r="W76" s="38" t="s">
        <v>14</v>
      </c>
      <c r="X76" s="471" t="str">
        <f>IF(ISERROR(VLOOKUP(AA76&amp;AB76,$AJ:$AO,3,FALSE))=TRUE,"",VLOOKUP(AA76&amp;AB76,$AJ:$AO,3,FALSE))</f>
        <v>高知</v>
      </c>
      <c r="Y76" s="471"/>
      <c r="Z76" s="39" t="s">
        <v>15</v>
      </c>
      <c r="AA76" s="306" t="s">
        <v>4</v>
      </c>
      <c r="AB76" s="307">
        <v>2</v>
      </c>
    </row>
    <row r="77" spans="1:28" s="21" customFormat="1" ht="15" customHeight="1" thickTop="1">
      <c r="A77" s="306" t="s">
        <v>6</v>
      </c>
      <c r="B77" s="307">
        <v>2</v>
      </c>
      <c r="C77" s="469" t="str">
        <f>IF(ISERROR(VLOOKUP(A77&amp;B77,$AJ:$AO,2,FALSE))=TRUE,"",VLOOKUP(A77&amp;B77,$AJ:$AO,2,FALSE))</f>
        <v>岡崎</v>
      </c>
      <c r="D77" s="470"/>
      <c r="E77" s="470"/>
      <c r="F77" s="38" t="s">
        <v>14</v>
      </c>
      <c r="G77" s="471" t="str">
        <f>IF(ISERROR(VLOOKUP(A77&amp;B77,$AJ:$AO,3,FALSE))=TRUE,"",VLOOKUP(A77&amp;B77,$AJ:$AO,3,FALSE))</f>
        <v>徳島</v>
      </c>
      <c r="H77" s="471"/>
      <c r="I77" s="39" t="s">
        <v>15</v>
      </c>
      <c r="J77" s="162"/>
      <c r="K77" s="94"/>
      <c r="L77" s="94"/>
      <c r="N77" s="94"/>
      <c r="O77" s="90"/>
      <c r="Q77" s="94"/>
      <c r="R77" s="91"/>
      <c r="S77" s="91"/>
      <c r="T77" s="77" t="s">
        <v>14</v>
      </c>
      <c r="U77" s="472" t="str">
        <f>IF(ISERROR(VLOOKUP(AA76&amp;AB76,$AJ:$AO,4,FALSE))=TRUE,"",VLOOKUP(AA76&amp;AB76,$AJ:$AO,4,FALSE))</f>
        <v>小高坂クラブ</v>
      </c>
      <c r="V77" s="472"/>
      <c r="W77" s="472"/>
      <c r="X77" s="472"/>
      <c r="Y77" s="472"/>
      <c r="Z77" s="74" t="s">
        <v>15</v>
      </c>
      <c r="AA77" s="307"/>
      <c r="AB77" s="307"/>
    </row>
    <row r="78" spans="1:28" s="21" customFormat="1" ht="15" customHeight="1">
      <c r="A78" s="307"/>
      <c r="B78" s="307"/>
      <c r="C78" s="77" t="s">
        <v>14</v>
      </c>
      <c r="D78" s="472" t="str">
        <f>IF(ISERROR(VLOOKUP(A77&amp;B77,$AJ:$AO,4,FALSE))=TRUE,"",VLOOKUP(A77&amp;B77,$AJ:$AO,4,FALSE))</f>
        <v>牟岐クラブ</v>
      </c>
      <c r="E78" s="472"/>
      <c r="F78" s="472"/>
      <c r="G78" s="472"/>
      <c r="H78" s="472"/>
      <c r="I78" s="74" t="s">
        <v>15</v>
      </c>
      <c r="J78" s="94"/>
      <c r="K78" s="94"/>
      <c r="L78" s="94"/>
      <c r="N78" s="94"/>
      <c r="O78" s="90"/>
      <c r="Q78" s="90"/>
      <c r="R78" s="94"/>
      <c r="S78" s="94"/>
    </row>
    <row r="79" spans="1:28" s="21" customFormat="1" ht="15" customHeight="1">
      <c r="J79" s="90"/>
      <c r="K79" s="90"/>
      <c r="L79" s="90"/>
      <c r="N79" s="90"/>
      <c r="O79" s="90"/>
      <c r="Q79" s="90"/>
      <c r="R79" s="90"/>
      <c r="S79" s="90"/>
    </row>
    <row r="80" spans="1:28" s="21" customFormat="1" ht="15" customHeight="1">
      <c r="A80" s="2" t="s">
        <v>9</v>
      </c>
      <c r="B80" s="321" t="s">
        <v>75</v>
      </c>
      <c r="C80" s="354"/>
      <c r="D80" s="354"/>
      <c r="E80" s="354"/>
      <c r="F80" s="354"/>
      <c r="G80" s="354"/>
      <c r="H80" s="354"/>
      <c r="I80" s="2" t="s">
        <v>10</v>
      </c>
      <c r="J80" s="156"/>
      <c r="K80" s="156"/>
      <c r="L80" s="156"/>
      <c r="N80" s="156"/>
      <c r="O80" s="156"/>
      <c r="Q80" s="94"/>
      <c r="R80" s="156"/>
      <c r="S80" s="156"/>
      <c r="T80" s="17"/>
      <c r="U80" s="17"/>
    </row>
    <row r="81" spans="1:28" s="21" customFormat="1" ht="15" customHeight="1" thickBot="1">
      <c r="J81" s="90"/>
      <c r="K81" s="90"/>
      <c r="L81" s="90"/>
      <c r="N81" s="90"/>
      <c r="O81" s="90"/>
      <c r="Q81" s="90"/>
      <c r="R81" s="90"/>
      <c r="S81" s="90"/>
      <c r="T81" s="469" t="str">
        <f>IF(ISERROR(VLOOKUP(AA81&amp;AB81,$AJ:$AO,2,FALSE))=TRUE,"",VLOOKUP(AA81&amp;AB81,$AJ:$AO,2,FALSE))</f>
        <v>江見</v>
      </c>
      <c r="U81" s="470"/>
      <c r="V81" s="470"/>
      <c r="W81" s="38" t="s">
        <v>14</v>
      </c>
      <c r="X81" s="471" t="str">
        <f>IF(ISERROR(VLOOKUP(AA81&amp;AB81,$AJ:$AO,3,FALSE))=TRUE,"",VLOOKUP(AA81&amp;AB81,$AJ:$AO,3,FALSE))</f>
        <v>香川</v>
      </c>
      <c r="Y81" s="471"/>
      <c r="Z81" s="39" t="s">
        <v>15</v>
      </c>
      <c r="AA81" s="306" t="s">
        <v>5</v>
      </c>
      <c r="AB81" s="307">
        <v>3</v>
      </c>
    </row>
    <row r="82" spans="1:28" s="21" customFormat="1" ht="15" customHeight="1" thickTop="1" thickBot="1">
      <c r="A82" s="306" t="s">
        <v>3</v>
      </c>
      <c r="B82" s="307">
        <v>3</v>
      </c>
      <c r="C82" s="469" t="str">
        <f>IF(ISERROR(VLOOKUP(A82&amp;B82,$AJ:$AO,2,FALSE))=TRUE,"",VLOOKUP(A82&amp;B82,$AJ:$AO,2,FALSE))</f>
        <v>高嶋</v>
      </c>
      <c r="D82" s="470"/>
      <c r="E82" s="470"/>
      <c r="F82" s="38" t="s">
        <v>14</v>
      </c>
      <c r="G82" s="471" t="str">
        <f>IF(ISERROR(VLOOKUP(A82&amp;B82,$AJ:$AO,3,FALSE))=TRUE,"",VLOOKUP(A82&amp;B82,$AJ:$AO,3,FALSE))</f>
        <v>香川</v>
      </c>
      <c r="H82" s="471"/>
      <c r="I82" s="39" t="s">
        <v>15</v>
      </c>
      <c r="J82" s="97"/>
      <c r="K82" s="97"/>
      <c r="L82" s="94"/>
      <c r="N82" s="94"/>
      <c r="O82" s="90"/>
      <c r="Q82" s="94"/>
      <c r="R82" s="223"/>
      <c r="S82" s="280"/>
      <c r="T82" s="77" t="s">
        <v>14</v>
      </c>
      <c r="U82" s="472" t="str">
        <f>IF(ISERROR(VLOOKUP(AA81&amp;AB81,$AJ:$AO,4,FALSE))=TRUE,"",VLOOKUP(AA81&amp;AB81,$AJ:$AO,4,FALSE))</f>
        <v>ＥＳ高松</v>
      </c>
      <c r="V82" s="472"/>
      <c r="W82" s="472"/>
      <c r="X82" s="472"/>
      <c r="Y82" s="472"/>
      <c r="Z82" s="74" t="s">
        <v>15</v>
      </c>
      <c r="AA82" s="307"/>
      <c r="AB82" s="307"/>
    </row>
    <row r="83" spans="1:28" s="21" customFormat="1" ht="15" customHeight="1" thickTop="1">
      <c r="A83" s="307"/>
      <c r="B83" s="307"/>
      <c r="C83" s="77" t="s">
        <v>14</v>
      </c>
      <c r="D83" s="472" t="str">
        <f>IF(ISERROR(VLOOKUP(A82&amp;B82,$AJ:$AO,4,FALSE))=TRUE,"",VLOOKUP(A82&amp;B82,$AJ:$AO,4,FALSE))</f>
        <v>卓窓会</v>
      </c>
      <c r="E83" s="472"/>
      <c r="F83" s="472"/>
      <c r="G83" s="472"/>
      <c r="H83" s="472"/>
      <c r="I83" s="74" t="s">
        <v>15</v>
      </c>
      <c r="J83" s="158"/>
      <c r="K83" s="159"/>
      <c r="L83" s="99"/>
      <c r="N83" s="94"/>
      <c r="O83" s="94"/>
      <c r="Q83" s="221"/>
      <c r="R83" s="222"/>
      <c r="S83" s="160"/>
      <c r="T83" s="469" t="str">
        <f>IF(ISERROR(VLOOKUP(AA83&amp;AB83,$AJ:$AO,2,FALSE))=TRUE,"",VLOOKUP(AA83&amp;AB83,$AJ:$AO,2,FALSE))</f>
        <v>山口</v>
      </c>
      <c r="U83" s="470"/>
      <c r="V83" s="470"/>
      <c r="W83" s="38" t="s">
        <v>14</v>
      </c>
      <c r="X83" s="471" t="str">
        <f>IF(ISERROR(VLOOKUP(AA83&amp;AB83,$AJ:$AO,3,FALSE))=TRUE,"",VLOOKUP(AA83&amp;AB83,$AJ:$AO,3,FALSE))</f>
        <v>徳島</v>
      </c>
      <c r="Y83" s="471"/>
      <c r="Z83" s="39" t="s">
        <v>15</v>
      </c>
      <c r="AA83" s="306" t="s">
        <v>3</v>
      </c>
      <c r="AB83" s="307">
        <v>4</v>
      </c>
    </row>
    <row r="84" spans="1:28" s="21" customFormat="1" ht="15" customHeight="1" thickBot="1">
      <c r="A84" s="306" t="s">
        <v>4</v>
      </c>
      <c r="B84" s="306">
        <v>4</v>
      </c>
      <c r="C84" s="469" t="str">
        <f>IF(ISERROR(VLOOKUP(A84&amp;B84,$AJ:$AO,2,FALSE))=TRUE,"",VLOOKUP(A84&amp;B84,$AJ:$AO,2,FALSE))</f>
        <v>石井</v>
      </c>
      <c r="D84" s="470"/>
      <c r="E84" s="470"/>
      <c r="F84" s="38" t="s">
        <v>14</v>
      </c>
      <c r="G84" s="471" t="str">
        <f>IF(ISERROR(VLOOKUP(A84&amp;B84,$AJ:$AO,3,FALSE))=TRUE,"",VLOOKUP(A84&amp;B84,$AJ:$AO,3,FALSE))</f>
        <v>香川</v>
      </c>
      <c r="H84" s="471"/>
      <c r="I84" s="39" t="s">
        <v>15</v>
      </c>
      <c r="J84" s="156"/>
      <c r="K84" s="175"/>
      <c r="L84" s="99"/>
      <c r="N84" s="230"/>
      <c r="O84" s="219"/>
      <c r="P84" s="238"/>
      <c r="Q84" s="223"/>
      <c r="R84" s="208"/>
      <c r="S84" s="163"/>
      <c r="T84" s="77" t="s">
        <v>14</v>
      </c>
      <c r="U84" s="472" t="str">
        <f>IF(ISERROR(VLOOKUP(AA83&amp;AB83,$AJ:$AO,4,FALSE))=TRUE,"",VLOOKUP(AA83&amp;AB83,$AJ:$AO,4,FALSE))</f>
        <v>渭水クラブ</v>
      </c>
      <c r="V84" s="472"/>
      <c r="W84" s="472"/>
      <c r="X84" s="472"/>
      <c r="Y84" s="472"/>
      <c r="Z84" s="74" t="s">
        <v>15</v>
      </c>
      <c r="AA84" s="307"/>
      <c r="AB84" s="307"/>
    </row>
    <row r="85" spans="1:28" s="21" customFormat="1" ht="15" customHeight="1" thickTop="1" thickBot="1">
      <c r="A85" s="307"/>
      <c r="B85" s="307"/>
      <c r="C85" s="77" t="s">
        <v>14</v>
      </c>
      <c r="D85" s="472" t="str">
        <f>IF(ISERROR(VLOOKUP(A84&amp;B84,$AJ:$AO,4,FALSE))=TRUE,"",VLOOKUP(A84&amp;B84,$AJ:$AO,4,FALSE))</f>
        <v>みのもん倶楽部</v>
      </c>
      <c r="E85" s="472"/>
      <c r="F85" s="472"/>
      <c r="G85" s="472"/>
      <c r="H85" s="472"/>
      <c r="I85" s="74" t="s">
        <v>15</v>
      </c>
      <c r="J85" s="159"/>
      <c r="K85" s="254"/>
      <c r="L85" s="226"/>
      <c r="M85" s="158"/>
      <c r="N85" s="158"/>
      <c r="O85" s="208"/>
      <c r="P85" s="208"/>
      <c r="Q85" s="222"/>
      <c r="R85" s="174"/>
      <c r="S85" s="163"/>
      <c r="T85" s="469" t="str">
        <f>IF(ISERROR(VLOOKUP(AA85&amp;AB85,$AJ:$AO,2,FALSE))=TRUE,"",VLOOKUP(AA85&amp;AB85,$AJ:$AO,2,FALSE))</f>
        <v>桑原</v>
      </c>
      <c r="U85" s="470"/>
      <c r="V85" s="470"/>
      <c r="W85" s="38" t="s">
        <v>14</v>
      </c>
      <c r="X85" s="471" t="str">
        <f>IF(ISERROR(VLOOKUP(AA85&amp;AB85,$AJ:$AO,3,FALSE))=TRUE,"",VLOOKUP(AA85&amp;AB85,$AJ:$AO,3,FALSE))</f>
        <v>高知</v>
      </c>
      <c r="Y85" s="471"/>
      <c r="Z85" s="39" t="s">
        <v>15</v>
      </c>
      <c r="AA85" s="306" t="s">
        <v>19</v>
      </c>
      <c r="AB85" s="307">
        <v>3</v>
      </c>
    </row>
    <row r="86" spans="1:28" s="21" customFormat="1" ht="15" customHeight="1" thickTop="1" thickBot="1">
      <c r="A86" s="306" t="s">
        <v>6</v>
      </c>
      <c r="B86" s="307">
        <v>3</v>
      </c>
      <c r="C86" s="469" t="str">
        <f>IF(ISERROR(VLOOKUP(A86&amp;B86,$AJ:$AO,2,FALSE))=TRUE,"",VLOOKUP(A86&amp;B86,$AJ:$AO,2,FALSE))</f>
        <v>田中</v>
      </c>
      <c r="D86" s="470"/>
      <c r="E86" s="470"/>
      <c r="F86" s="38" t="s">
        <v>14</v>
      </c>
      <c r="G86" s="471" t="str">
        <f>IF(ISERROR(VLOOKUP(A86&amp;B86,$AJ:$AO,3,FALSE))=TRUE,"",VLOOKUP(A86&amp;B86,$AJ:$AO,3,FALSE))</f>
        <v>高知</v>
      </c>
      <c r="H86" s="471"/>
      <c r="I86" s="39" t="s">
        <v>15</v>
      </c>
      <c r="J86" s="245"/>
      <c r="K86" s="246"/>
      <c r="L86" s="94"/>
      <c r="N86" s="94"/>
      <c r="O86" s="94"/>
      <c r="Q86" s="92"/>
      <c r="R86" s="92"/>
      <c r="S86" s="157"/>
      <c r="T86" s="77" t="s">
        <v>14</v>
      </c>
      <c r="U86" s="472" t="str">
        <f>IF(ISERROR(VLOOKUP(AA85&amp;AB85,$AJ:$AO,4,FALSE))=TRUE,"",VLOOKUP(AA85&amp;AB85,$AJ:$AO,4,FALSE))</f>
        <v>黒潮クラブ</v>
      </c>
      <c r="V86" s="472"/>
      <c r="W86" s="472"/>
      <c r="X86" s="472"/>
      <c r="Y86" s="472"/>
      <c r="Z86" s="74" t="s">
        <v>15</v>
      </c>
      <c r="AA86" s="307"/>
      <c r="AB86" s="307"/>
    </row>
    <row r="87" spans="1:28" s="21" customFormat="1" ht="15" customHeight="1" thickTop="1" thickBot="1">
      <c r="A87" s="307"/>
      <c r="B87" s="307"/>
      <c r="C87" s="77" t="s">
        <v>14</v>
      </c>
      <c r="D87" s="472" t="str">
        <f>IF(ISERROR(VLOOKUP(A86&amp;B86,$AJ:$AO,4,FALSE))=TRUE,"",VLOOKUP(A86&amp;B86,$AJ:$AO,4,FALSE))</f>
        <v>ピンポン館</v>
      </c>
      <c r="E87" s="472"/>
      <c r="F87" s="472"/>
      <c r="G87" s="472"/>
      <c r="H87" s="472"/>
      <c r="I87" s="74" t="s">
        <v>15</v>
      </c>
      <c r="J87" s="94"/>
      <c r="K87" s="94"/>
      <c r="L87" s="94"/>
      <c r="N87" s="94"/>
      <c r="O87" s="94"/>
      <c r="Q87" s="94"/>
      <c r="R87" s="226"/>
      <c r="S87" s="243"/>
      <c r="T87" s="469" t="str">
        <f>IF(ISERROR(VLOOKUP(AA87&amp;AB87,$AJ:$AO,2,FALSE))=TRUE,"",VLOOKUP(AA87&amp;AB87,$AJ:$AO,2,FALSE))</f>
        <v>生島</v>
      </c>
      <c r="U87" s="470"/>
      <c r="V87" s="470"/>
      <c r="W87" s="38" t="s">
        <v>14</v>
      </c>
      <c r="X87" s="471" t="str">
        <f>IF(ISERROR(VLOOKUP(AA87&amp;AB87,$AJ:$AO,3,FALSE))=TRUE,"",VLOOKUP(AA87&amp;AB87,$AJ:$AO,3,FALSE))</f>
        <v>愛媛</v>
      </c>
      <c r="Y87" s="471"/>
      <c r="Z87" s="39" t="s">
        <v>15</v>
      </c>
      <c r="AA87" s="306" t="s">
        <v>4</v>
      </c>
      <c r="AB87" s="307">
        <v>3</v>
      </c>
    </row>
    <row r="88" spans="1:28" s="21" customFormat="1" ht="15" customHeight="1" thickTop="1">
      <c r="S88" s="261"/>
      <c r="T88" s="77" t="s">
        <v>14</v>
      </c>
      <c r="U88" s="472" t="str">
        <f>IF(ISERROR(VLOOKUP(AA87&amp;AB87,$AJ:$AO,4,FALSE))=TRUE,"",VLOOKUP(AA87&amp;AB87,$AJ:$AO,4,FALSE))</f>
        <v>さつき会</v>
      </c>
      <c r="V88" s="472"/>
      <c r="W88" s="472"/>
      <c r="X88" s="472"/>
      <c r="Y88" s="472"/>
      <c r="Z88" s="74" t="s">
        <v>15</v>
      </c>
      <c r="AA88" s="307"/>
      <c r="AB88" s="307"/>
    </row>
    <row r="89" spans="1:28" s="21" customFormat="1" ht="15" customHeight="1"/>
    <row r="90" spans="1:28" s="21" customFormat="1" ht="15" customHeight="1"/>
    <row r="91" spans="1:28" s="21" customFormat="1" ht="15" customHeight="1"/>
    <row r="92" spans="1:28" s="21" customFormat="1" ht="15" customHeight="1"/>
    <row r="93" spans="1:28" s="21" customFormat="1" ht="15" customHeight="1"/>
    <row r="94" spans="1:28" s="21" customFormat="1" ht="15" customHeight="1"/>
    <row r="95" spans="1:28" s="21" customFormat="1" ht="15" customHeight="1"/>
    <row r="96" spans="1:28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  <row r="174" s="21" customFormat="1" ht="15" customHeight="1"/>
    <row r="175" s="21" customFormat="1" ht="15" customHeight="1"/>
    <row r="176" s="21" customFormat="1" ht="15" customHeight="1"/>
    <row r="177" s="21" customFormat="1" ht="15" customHeight="1"/>
    <row r="178" s="21" customFormat="1" ht="15" customHeight="1"/>
    <row r="179" s="21" customFormat="1" ht="15" customHeight="1"/>
    <row r="180" s="21" customFormat="1" ht="15" customHeight="1"/>
    <row r="181" s="21" customFormat="1" ht="15" customHeight="1"/>
    <row r="182" s="21" customFormat="1" ht="15" customHeight="1"/>
    <row r="183" s="21" customFormat="1" ht="15" customHeight="1"/>
    <row r="184" s="21" customFormat="1" ht="15" customHeight="1"/>
    <row r="185" s="21" customFormat="1" ht="15" customHeight="1"/>
    <row r="186" s="21" customFormat="1" ht="15" customHeight="1"/>
    <row r="187" s="21" customFormat="1" ht="15" customHeight="1"/>
    <row r="188" s="21" customFormat="1" ht="15" customHeight="1"/>
    <row r="189" s="21" customFormat="1" ht="15" customHeight="1"/>
    <row r="190" s="21" customFormat="1" ht="15" customHeight="1"/>
    <row r="191" s="21" customFormat="1" ht="15" customHeight="1"/>
    <row r="192" s="21" customFormat="1" ht="15" customHeight="1"/>
    <row r="193" s="21" customFormat="1" ht="15" customHeight="1"/>
  </sheetData>
  <mergeCells count="398">
    <mergeCell ref="X85:Y85"/>
    <mergeCell ref="D83:H83"/>
    <mergeCell ref="T83:V83"/>
    <mergeCell ref="X83:Y83"/>
    <mergeCell ref="AA85:AA86"/>
    <mergeCell ref="U75:Y75"/>
    <mergeCell ref="D76:H76"/>
    <mergeCell ref="AB81:AB82"/>
    <mergeCell ref="AB85:AB86"/>
    <mergeCell ref="A86:A87"/>
    <mergeCell ref="B86:B87"/>
    <mergeCell ref="C86:E86"/>
    <mergeCell ref="G86:H86"/>
    <mergeCell ref="U86:Y86"/>
    <mergeCell ref="AB83:AB84"/>
    <mergeCell ref="A84:A85"/>
    <mergeCell ref="B84:B85"/>
    <mergeCell ref="C84:E84"/>
    <mergeCell ref="G84:H84"/>
    <mergeCell ref="U84:Y84"/>
    <mergeCell ref="D85:H85"/>
    <mergeCell ref="D87:H87"/>
    <mergeCell ref="T87:V87"/>
    <mergeCell ref="X87:Y87"/>
    <mergeCell ref="AA87:AA88"/>
    <mergeCell ref="AB87:AB88"/>
    <mergeCell ref="U88:Y88"/>
    <mergeCell ref="T85:V85"/>
    <mergeCell ref="A82:A83"/>
    <mergeCell ref="B82:B83"/>
    <mergeCell ref="C82:E82"/>
    <mergeCell ref="G82:H82"/>
    <mergeCell ref="AA76:AA77"/>
    <mergeCell ref="AB76:AB77"/>
    <mergeCell ref="A77:A78"/>
    <mergeCell ref="B77:B78"/>
    <mergeCell ref="C77:E77"/>
    <mergeCell ref="G77:H77"/>
    <mergeCell ref="U77:Y77"/>
    <mergeCell ref="D78:H78"/>
    <mergeCell ref="T76:V76"/>
    <mergeCell ref="X76:Y76"/>
    <mergeCell ref="U82:Y82"/>
    <mergeCell ref="AA83:AA84"/>
    <mergeCell ref="B80:H80"/>
    <mergeCell ref="T81:V81"/>
    <mergeCell ref="X81:Y81"/>
    <mergeCell ref="AA81:AA82"/>
    <mergeCell ref="B71:H71"/>
    <mergeCell ref="A73:A74"/>
    <mergeCell ref="B73:B74"/>
    <mergeCell ref="C73:E73"/>
    <mergeCell ref="G73:H73"/>
    <mergeCell ref="D74:H74"/>
    <mergeCell ref="AA67:AA68"/>
    <mergeCell ref="AB67:AB68"/>
    <mergeCell ref="A68:A69"/>
    <mergeCell ref="B68:B69"/>
    <mergeCell ref="C68:E68"/>
    <mergeCell ref="G68:H68"/>
    <mergeCell ref="U68:Y68"/>
    <mergeCell ref="D69:H69"/>
    <mergeCell ref="T67:V67"/>
    <mergeCell ref="X67:Y67"/>
    <mergeCell ref="T74:V74"/>
    <mergeCell ref="X74:Y74"/>
    <mergeCell ref="AA74:AA75"/>
    <mergeCell ref="AB74:AB75"/>
    <mergeCell ref="A75:A76"/>
    <mergeCell ref="B75:B76"/>
    <mergeCell ref="C75:E75"/>
    <mergeCell ref="G75:H75"/>
    <mergeCell ref="T65:V65"/>
    <mergeCell ref="X65:Y65"/>
    <mergeCell ref="AA65:AA66"/>
    <mergeCell ref="AB65:AB66"/>
    <mergeCell ref="A66:A67"/>
    <mergeCell ref="B66:B67"/>
    <mergeCell ref="C66:E66"/>
    <mergeCell ref="G66:H66"/>
    <mergeCell ref="U66:Y66"/>
    <mergeCell ref="D67:H67"/>
    <mergeCell ref="B62:H62"/>
    <mergeCell ref="A64:A65"/>
    <mergeCell ref="B64:B65"/>
    <mergeCell ref="C64:E64"/>
    <mergeCell ref="G64:H64"/>
    <mergeCell ref="D65:H65"/>
    <mergeCell ref="A59:F59"/>
    <mergeCell ref="K59:L59"/>
    <mergeCell ref="R59:S59"/>
    <mergeCell ref="S49:T49"/>
    <mergeCell ref="V49:W49"/>
    <mergeCell ref="J50:L50"/>
    <mergeCell ref="Y59:Z59"/>
    <mergeCell ref="AF59:AG59"/>
    <mergeCell ref="K60:L60"/>
    <mergeCell ref="R60:S60"/>
    <mergeCell ref="D53:AE53"/>
    <mergeCell ref="C55:H55"/>
    <mergeCell ref="A57:F57"/>
    <mergeCell ref="A58:F58"/>
    <mergeCell ref="K58:L58"/>
    <mergeCell ref="R58:S58"/>
    <mergeCell ref="Y58:Z58"/>
    <mergeCell ref="C51:G51"/>
    <mergeCell ref="N51:O51"/>
    <mergeCell ref="Q51:R51"/>
    <mergeCell ref="X48:Y49"/>
    <mergeCell ref="Z48:AA49"/>
    <mergeCell ref="AE52:AF52"/>
    <mergeCell ref="A46:A47"/>
    <mergeCell ref="B46:D46"/>
    <mergeCell ref="F46:G46"/>
    <mergeCell ref="I46:M47"/>
    <mergeCell ref="O46:Q46"/>
    <mergeCell ref="S50:W51"/>
    <mergeCell ref="C47:G47"/>
    <mergeCell ref="N47:O47"/>
    <mergeCell ref="Q47:R47"/>
    <mergeCell ref="S47:T47"/>
    <mergeCell ref="A48:A49"/>
    <mergeCell ref="B48:D48"/>
    <mergeCell ref="F48:G48"/>
    <mergeCell ref="J48:L48"/>
    <mergeCell ref="N48:R49"/>
    <mergeCell ref="A50:A51"/>
    <mergeCell ref="B50:D50"/>
    <mergeCell ref="F50:G50"/>
    <mergeCell ref="O50:Q50"/>
    <mergeCell ref="I51:J51"/>
    <mergeCell ref="L51:M51"/>
    <mergeCell ref="C49:G49"/>
    <mergeCell ref="I49:J49"/>
    <mergeCell ref="L49:M49"/>
    <mergeCell ref="A37:A38"/>
    <mergeCell ref="B37:D37"/>
    <mergeCell ref="F37:G37"/>
    <mergeCell ref="I37:M38"/>
    <mergeCell ref="O37:Q37"/>
    <mergeCell ref="C38:G38"/>
    <mergeCell ref="N38:O38"/>
    <mergeCell ref="A41:A42"/>
    <mergeCell ref="T46:V46"/>
    <mergeCell ref="I40:J40"/>
    <mergeCell ref="L40:M40"/>
    <mergeCell ref="B41:D41"/>
    <mergeCell ref="O41:Q41"/>
    <mergeCell ref="S41:W42"/>
    <mergeCell ref="W44:Y44"/>
    <mergeCell ref="C40:G40"/>
    <mergeCell ref="S40:T40"/>
    <mergeCell ref="V40:W40"/>
    <mergeCell ref="B45:C45"/>
    <mergeCell ref="D45:G45"/>
    <mergeCell ref="X45:Y45"/>
    <mergeCell ref="O45:Q45"/>
    <mergeCell ref="T45:V45"/>
    <mergeCell ref="X41:Y42"/>
    <mergeCell ref="Z28:AA29"/>
    <mergeCell ref="T30:V30"/>
    <mergeCell ref="X30:Y31"/>
    <mergeCell ref="Z30:AA31"/>
    <mergeCell ref="X32:Y33"/>
    <mergeCell ref="Z32:AA33"/>
    <mergeCell ref="I31:J31"/>
    <mergeCell ref="L31:M31"/>
    <mergeCell ref="S31:T31"/>
    <mergeCell ref="V31:W31"/>
    <mergeCell ref="N30:R31"/>
    <mergeCell ref="J32:L32"/>
    <mergeCell ref="O32:Q32"/>
    <mergeCell ref="N29:O29"/>
    <mergeCell ref="Q29:R29"/>
    <mergeCell ref="S29:T29"/>
    <mergeCell ref="L33:M33"/>
    <mergeCell ref="O28:Q28"/>
    <mergeCell ref="Q33:R33"/>
    <mergeCell ref="J30:L30"/>
    <mergeCell ref="I28:M29"/>
    <mergeCell ref="T27:V27"/>
    <mergeCell ref="X27:Y27"/>
    <mergeCell ref="Z27:AA27"/>
    <mergeCell ref="AC4:AD4"/>
    <mergeCell ref="AC15:AD15"/>
    <mergeCell ref="C24:G24"/>
    <mergeCell ref="I24:J24"/>
    <mergeCell ref="L24:M24"/>
    <mergeCell ref="AC21:AD22"/>
    <mergeCell ref="Y17:AA17"/>
    <mergeCell ref="AC17:AD18"/>
    <mergeCell ref="AA18:AB18"/>
    <mergeCell ref="N18:O18"/>
    <mergeCell ref="Q18:R18"/>
    <mergeCell ref="S18:T18"/>
    <mergeCell ref="AC12:AD13"/>
    <mergeCell ref="AA11:AB11"/>
    <mergeCell ref="S10:W11"/>
    <mergeCell ref="Y10:AA10"/>
    <mergeCell ref="X12:AB13"/>
    <mergeCell ref="C13:G13"/>
    <mergeCell ref="I13:J13"/>
    <mergeCell ref="AC23:AD24"/>
    <mergeCell ref="L13:M13"/>
    <mergeCell ref="C42:G42"/>
    <mergeCell ref="I42:J42"/>
    <mergeCell ref="L42:M42"/>
    <mergeCell ref="Z41:AA42"/>
    <mergeCell ref="Q42:R42"/>
    <mergeCell ref="J41:L41"/>
    <mergeCell ref="J45:L45"/>
    <mergeCell ref="S32:W33"/>
    <mergeCell ref="I33:J33"/>
    <mergeCell ref="T39:V39"/>
    <mergeCell ref="T36:V36"/>
    <mergeCell ref="T37:V37"/>
    <mergeCell ref="F41:G41"/>
    <mergeCell ref="Z35:AA35"/>
    <mergeCell ref="V38:W38"/>
    <mergeCell ref="S38:T38"/>
    <mergeCell ref="Q38:R38"/>
    <mergeCell ref="B36:C36"/>
    <mergeCell ref="D36:G36"/>
    <mergeCell ref="J36:L36"/>
    <mergeCell ref="O36:Q36"/>
    <mergeCell ref="X36:Y36"/>
    <mergeCell ref="Z36:AA36"/>
    <mergeCell ref="X35:Y35"/>
    <mergeCell ref="AE23:AF24"/>
    <mergeCell ref="N24:O24"/>
    <mergeCell ref="Q24:R24"/>
    <mergeCell ref="S24:T24"/>
    <mergeCell ref="V24:W24"/>
    <mergeCell ref="Z39:AA40"/>
    <mergeCell ref="AC52:AD52"/>
    <mergeCell ref="X26:Y26"/>
    <mergeCell ref="Z26:AA26"/>
    <mergeCell ref="X37:Y38"/>
    <mergeCell ref="Z37:AA38"/>
    <mergeCell ref="N42:O42"/>
    <mergeCell ref="T48:V48"/>
    <mergeCell ref="Z45:AA45"/>
    <mergeCell ref="Z44:AA44"/>
    <mergeCell ref="X50:Y51"/>
    <mergeCell ref="Z50:AA51"/>
    <mergeCell ref="N33:O33"/>
    <mergeCell ref="X46:Y47"/>
    <mergeCell ref="Z46:AA47"/>
    <mergeCell ref="X23:AB24"/>
    <mergeCell ref="T28:V28"/>
    <mergeCell ref="V47:W47"/>
    <mergeCell ref="X28:Y29"/>
    <mergeCell ref="AE21:AF22"/>
    <mergeCell ref="AA20:AB20"/>
    <mergeCell ref="N19:R20"/>
    <mergeCell ref="T19:V19"/>
    <mergeCell ref="Y19:AA19"/>
    <mergeCell ref="C22:G22"/>
    <mergeCell ref="I22:J22"/>
    <mergeCell ref="L22:M22"/>
    <mergeCell ref="N22:O22"/>
    <mergeCell ref="Q22:R22"/>
    <mergeCell ref="X22:Y22"/>
    <mergeCell ref="AE15:AF15"/>
    <mergeCell ref="AE16:AF16"/>
    <mergeCell ref="AC19:AD20"/>
    <mergeCell ref="AE17:AF18"/>
    <mergeCell ref="C18:G18"/>
    <mergeCell ref="J21:L21"/>
    <mergeCell ref="O21:Q21"/>
    <mergeCell ref="S21:W22"/>
    <mergeCell ref="Y21:AA21"/>
    <mergeCell ref="AA22:AB22"/>
    <mergeCell ref="V18:W18"/>
    <mergeCell ref="X18:Y18"/>
    <mergeCell ref="T16:V16"/>
    <mergeCell ref="Y16:AA16"/>
    <mergeCell ref="C20:G20"/>
    <mergeCell ref="I20:J20"/>
    <mergeCell ref="L20:M20"/>
    <mergeCell ref="S20:T20"/>
    <mergeCell ref="V20:W20"/>
    <mergeCell ref="X20:Y20"/>
    <mergeCell ref="AC16:AD16"/>
    <mergeCell ref="I17:M18"/>
    <mergeCell ref="O17:Q17"/>
    <mergeCell ref="AE19:AF20"/>
    <mergeCell ref="N13:O13"/>
    <mergeCell ref="Q13:R13"/>
    <mergeCell ref="S13:T13"/>
    <mergeCell ref="V13:W13"/>
    <mergeCell ref="F12:G12"/>
    <mergeCell ref="J12:L12"/>
    <mergeCell ref="O12:Q12"/>
    <mergeCell ref="T12:V12"/>
    <mergeCell ref="J5:L5"/>
    <mergeCell ref="O5:Q5"/>
    <mergeCell ref="I9:J9"/>
    <mergeCell ref="L9:M9"/>
    <mergeCell ref="AC10:AD11"/>
    <mergeCell ref="J10:L10"/>
    <mergeCell ref="O10:Q10"/>
    <mergeCell ref="AE10:AF11"/>
    <mergeCell ref="C11:G11"/>
    <mergeCell ref="I11:J11"/>
    <mergeCell ref="L11:M11"/>
    <mergeCell ref="N11:O11"/>
    <mergeCell ref="Q11:R11"/>
    <mergeCell ref="X11:Y11"/>
    <mergeCell ref="A39:A40"/>
    <mergeCell ref="J16:L16"/>
    <mergeCell ref="O16:Q16"/>
    <mergeCell ref="B39:D39"/>
    <mergeCell ref="J19:L19"/>
    <mergeCell ref="F39:G39"/>
    <mergeCell ref="J39:L39"/>
    <mergeCell ref="N39:R40"/>
    <mergeCell ref="X39:Y40"/>
    <mergeCell ref="C29:G29"/>
    <mergeCell ref="B23:D23"/>
    <mergeCell ref="B30:D30"/>
    <mergeCell ref="B32:D32"/>
    <mergeCell ref="J23:L23"/>
    <mergeCell ref="O23:Q23"/>
    <mergeCell ref="T23:V23"/>
    <mergeCell ref="T17:V17"/>
    <mergeCell ref="V29:W29"/>
    <mergeCell ref="A23:A24"/>
    <mergeCell ref="F23:G23"/>
    <mergeCell ref="J27:L27"/>
    <mergeCell ref="O27:Q27"/>
    <mergeCell ref="A32:A33"/>
    <mergeCell ref="B28:D28"/>
    <mergeCell ref="F32:G32"/>
    <mergeCell ref="C33:G33"/>
    <mergeCell ref="B27:C27"/>
    <mergeCell ref="D16:G16"/>
    <mergeCell ref="A17:A18"/>
    <mergeCell ref="B16:C16"/>
    <mergeCell ref="F17:G17"/>
    <mergeCell ref="F21:G21"/>
    <mergeCell ref="C31:G31"/>
    <mergeCell ref="A21:A22"/>
    <mergeCell ref="B21:D21"/>
    <mergeCell ref="A19:A20"/>
    <mergeCell ref="A30:A31"/>
    <mergeCell ref="F30:G30"/>
    <mergeCell ref="D27:G27"/>
    <mergeCell ref="A28:A29"/>
    <mergeCell ref="F28:G28"/>
    <mergeCell ref="A6:A7"/>
    <mergeCell ref="F6:G6"/>
    <mergeCell ref="A8:A9"/>
    <mergeCell ref="A10:A11"/>
    <mergeCell ref="A12:A13"/>
    <mergeCell ref="F19:G19"/>
    <mergeCell ref="AC6:AD7"/>
    <mergeCell ref="AE8:AF9"/>
    <mergeCell ref="V9:W9"/>
    <mergeCell ref="X9:Y9"/>
    <mergeCell ref="AE6:AF7"/>
    <mergeCell ref="C7:G7"/>
    <mergeCell ref="N7:O7"/>
    <mergeCell ref="AA9:AB9"/>
    <mergeCell ref="S9:T9"/>
    <mergeCell ref="O6:Q6"/>
    <mergeCell ref="F8:G8"/>
    <mergeCell ref="J8:L8"/>
    <mergeCell ref="N8:R9"/>
    <mergeCell ref="T8:V8"/>
    <mergeCell ref="Y8:AA8"/>
    <mergeCell ref="AC8:AD9"/>
    <mergeCell ref="C9:G9"/>
    <mergeCell ref="AE12:AF13"/>
    <mergeCell ref="D1:AE1"/>
    <mergeCell ref="B6:D6"/>
    <mergeCell ref="B10:D10"/>
    <mergeCell ref="B19:D19"/>
    <mergeCell ref="B17:D17"/>
    <mergeCell ref="B12:D12"/>
    <mergeCell ref="F10:G10"/>
    <mergeCell ref="C3:G3"/>
    <mergeCell ref="B5:C5"/>
    <mergeCell ref="B8:D8"/>
    <mergeCell ref="AE4:AF4"/>
    <mergeCell ref="AE5:AF5"/>
    <mergeCell ref="T6:V6"/>
    <mergeCell ref="Y6:AA6"/>
    <mergeCell ref="I6:M7"/>
    <mergeCell ref="Q7:R7"/>
    <mergeCell ref="S7:T7"/>
    <mergeCell ref="V7:W7"/>
    <mergeCell ref="X7:Y7"/>
    <mergeCell ref="AA7:AB7"/>
    <mergeCell ref="T5:V5"/>
    <mergeCell ref="Y5:AA5"/>
    <mergeCell ref="AC5:AD5"/>
    <mergeCell ref="D5:G5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fitToHeight="0" orientation="portrait" blackAndWhite="1" verticalDpi="300" r:id="rId1"/>
  <headerFooter alignWithMargins="0">
    <oddFooter>&amp;C&amp;10-23-</oddFooter>
  </headerFooter>
  <rowBreaks count="1" manualBreakCount="1">
    <brk id="52" max="3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M172"/>
  <sheetViews>
    <sheetView view="pageBreakPreview" topLeftCell="A49" zoomScaleNormal="100" zoomScaleSheetLayoutView="100" workbookViewId="0">
      <selection activeCell="P66" sqref="P66"/>
    </sheetView>
  </sheetViews>
  <sheetFormatPr defaultColWidth="2.625" defaultRowHeight="15" customHeight="1"/>
  <cols>
    <col min="1" max="16384" width="2.625" style="3"/>
  </cols>
  <sheetData>
    <row r="1" spans="1:39" ht="21" customHeight="1">
      <c r="C1" s="35"/>
      <c r="D1" s="401" t="s">
        <v>529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33</v>
      </c>
      <c r="C3" s="321" t="s">
        <v>1</v>
      </c>
      <c r="D3" s="321"/>
      <c r="E3" s="321"/>
      <c r="F3" s="321"/>
      <c r="G3" s="321"/>
      <c r="H3" s="2" t="s">
        <v>34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C4" s="338">
        <v>25</v>
      </c>
      <c r="AD4" s="338"/>
      <c r="AE4" s="337" t="s">
        <v>2</v>
      </c>
      <c r="AF4" s="337"/>
      <c r="AG4" s="19"/>
    </row>
    <row r="5" spans="1:39" s="21" customFormat="1" ht="15" customHeight="1">
      <c r="A5" s="31"/>
      <c r="B5" s="483" t="s">
        <v>3</v>
      </c>
      <c r="C5" s="392"/>
      <c r="D5" s="483" t="s">
        <v>25</v>
      </c>
      <c r="E5" s="392"/>
      <c r="F5" s="392"/>
      <c r="G5" s="392"/>
      <c r="H5" s="26"/>
      <c r="I5" s="44"/>
      <c r="J5" s="545" t="str">
        <f>B6</f>
        <v>吉田</v>
      </c>
      <c r="K5" s="545"/>
      <c r="L5" s="545"/>
      <c r="M5" s="45"/>
      <c r="N5" s="46"/>
      <c r="O5" s="545" t="str">
        <f>B8</f>
        <v>古田</v>
      </c>
      <c r="P5" s="545"/>
      <c r="Q5" s="545"/>
      <c r="R5" s="45"/>
      <c r="S5" s="46"/>
      <c r="T5" s="545" t="str">
        <f>B10</f>
        <v>川口</v>
      </c>
      <c r="U5" s="545"/>
      <c r="V5" s="545"/>
      <c r="W5" s="45"/>
      <c r="X5" s="46"/>
      <c r="Y5" s="545" t="str">
        <f>B12</f>
        <v>長尾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383">
        <v>1</v>
      </c>
      <c r="B6" s="470" t="s">
        <v>268</v>
      </c>
      <c r="C6" s="470"/>
      <c r="D6" s="470"/>
      <c r="E6" s="38" t="s">
        <v>14</v>
      </c>
      <c r="F6" s="471" t="s">
        <v>84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○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6</v>
      </c>
      <c r="AD6" s="546"/>
      <c r="AE6" s="546">
        <f>IF(AC6="","",RANK(AC6,AC6:AD13,))</f>
        <v>1</v>
      </c>
      <c r="AF6" s="547"/>
      <c r="AJ6" s="21" t="str">
        <f>B5&amp;AE6</f>
        <v>Ａ1</v>
      </c>
      <c r="AK6" s="21" t="str">
        <f>B6</f>
        <v>吉田</v>
      </c>
      <c r="AL6" s="21" t="str">
        <f>F6</f>
        <v>香川</v>
      </c>
      <c r="AM6" s="19" t="str">
        <f>C7</f>
        <v>高松卓愛クラブ</v>
      </c>
    </row>
    <row r="7" spans="1:39" s="21" customFormat="1" ht="15" customHeight="1">
      <c r="A7" s="384"/>
      <c r="B7" s="71" t="s">
        <v>14</v>
      </c>
      <c r="C7" s="556" t="s">
        <v>408</v>
      </c>
      <c r="D7" s="556"/>
      <c r="E7" s="556"/>
      <c r="F7" s="556"/>
      <c r="G7" s="556"/>
      <c r="H7" s="73" t="s">
        <v>15</v>
      </c>
      <c r="I7" s="430"/>
      <c r="J7" s="357"/>
      <c r="K7" s="357"/>
      <c r="L7" s="357"/>
      <c r="M7" s="357"/>
      <c r="N7" s="365">
        <v>2</v>
      </c>
      <c r="O7" s="364"/>
      <c r="P7" s="2" t="s">
        <v>8</v>
      </c>
      <c r="Q7" s="364">
        <v>1</v>
      </c>
      <c r="R7" s="366"/>
      <c r="S7" s="364">
        <v>2</v>
      </c>
      <c r="T7" s="364"/>
      <c r="U7" s="2" t="s">
        <v>8</v>
      </c>
      <c r="V7" s="364">
        <v>0</v>
      </c>
      <c r="W7" s="366"/>
      <c r="X7" s="365">
        <v>2</v>
      </c>
      <c r="Y7" s="364"/>
      <c r="Z7" s="2" t="s">
        <v>8</v>
      </c>
      <c r="AA7" s="364">
        <v>0</v>
      </c>
      <c r="AB7" s="367"/>
      <c r="AC7" s="551"/>
      <c r="AD7" s="548"/>
      <c r="AE7" s="548"/>
      <c r="AF7" s="549"/>
      <c r="AM7" s="19"/>
    </row>
    <row r="8" spans="1:39" s="21" customFormat="1" ht="15" customHeight="1">
      <c r="A8" s="341">
        <v>2</v>
      </c>
      <c r="B8" s="482" t="s">
        <v>203</v>
      </c>
      <c r="C8" s="482"/>
      <c r="D8" s="482"/>
      <c r="E8" s="40" t="s">
        <v>14</v>
      </c>
      <c r="F8" s="492" t="s">
        <v>81</v>
      </c>
      <c r="G8" s="492"/>
      <c r="H8" s="41" t="s">
        <v>15</v>
      </c>
      <c r="I8" s="66"/>
      <c r="J8" s="346" t="str">
        <f>IF(I9="","",IF(I9&gt;L9,"○","×"))</f>
        <v>×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○</v>
      </c>
      <c r="U8" s="346"/>
      <c r="V8" s="346"/>
      <c r="W8" s="63"/>
      <c r="X8" s="64"/>
      <c r="Y8" s="346" t="str">
        <f>IF(X9="","",IF(X9&gt;AA9,"○","×"))</f>
        <v>×</v>
      </c>
      <c r="Z8" s="346"/>
      <c r="AA8" s="346"/>
      <c r="AB8" s="65"/>
      <c r="AC8" s="341">
        <f>IF(AND(J8="",T8="",Y8=""),"",COUNTIF(I8:AB9,"○")*2+COUNTIF(I8:AB9,"×"))</f>
        <v>4</v>
      </c>
      <c r="AD8" s="407"/>
      <c r="AE8" s="537">
        <f>IF(AC8="","",RANK(AC8,AC6:AD13,))</f>
        <v>3</v>
      </c>
      <c r="AF8" s="538"/>
      <c r="AJ8" s="21" t="str">
        <f>B5&amp;AE8</f>
        <v>Ａ3</v>
      </c>
      <c r="AK8" s="21" t="str">
        <f>B8</f>
        <v>古田</v>
      </c>
      <c r="AL8" s="21" t="str">
        <f>F8</f>
        <v>徳島</v>
      </c>
      <c r="AM8" s="19" t="str">
        <f>C9</f>
        <v>名西クラブ</v>
      </c>
    </row>
    <row r="9" spans="1:39" s="21" customFormat="1" ht="15" customHeight="1">
      <c r="A9" s="408"/>
      <c r="B9" s="71" t="s">
        <v>14</v>
      </c>
      <c r="C9" s="525" t="s">
        <v>302</v>
      </c>
      <c r="D9" s="525"/>
      <c r="E9" s="525"/>
      <c r="F9" s="525"/>
      <c r="G9" s="525"/>
      <c r="H9" s="73" t="s">
        <v>15</v>
      </c>
      <c r="I9" s="373">
        <f>IF(Q7="","",Q7)</f>
        <v>1</v>
      </c>
      <c r="J9" s="374"/>
      <c r="K9" s="5" t="s">
        <v>8</v>
      </c>
      <c r="L9" s="374">
        <f>IF(N7="","",N7)</f>
        <v>2</v>
      </c>
      <c r="M9" s="374"/>
      <c r="N9" s="379"/>
      <c r="O9" s="380"/>
      <c r="P9" s="380"/>
      <c r="Q9" s="380"/>
      <c r="R9" s="381"/>
      <c r="S9" s="374">
        <v>2</v>
      </c>
      <c r="T9" s="374"/>
      <c r="U9" s="5" t="s">
        <v>8</v>
      </c>
      <c r="V9" s="374">
        <v>0</v>
      </c>
      <c r="W9" s="374"/>
      <c r="X9" s="377">
        <v>1</v>
      </c>
      <c r="Y9" s="374"/>
      <c r="Z9" s="5" t="s">
        <v>8</v>
      </c>
      <c r="AA9" s="374">
        <v>2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41">
        <v>3</v>
      </c>
      <c r="B10" s="482" t="s">
        <v>239</v>
      </c>
      <c r="C10" s="482"/>
      <c r="D10" s="482"/>
      <c r="E10" s="40" t="s">
        <v>14</v>
      </c>
      <c r="F10" s="492" t="s">
        <v>84</v>
      </c>
      <c r="G10" s="492"/>
      <c r="H10" s="41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56" t="str">
        <f>IF(N11="","",IF(N11&gt;Q11,"○","×"))</f>
        <v>×</v>
      </c>
      <c r="P10" s="356"/>
      <c r="Q10" s="35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×</v>
      </c>
      <c r="Z10" s="356"/>
      <c r="AA10" s="356"/>
      <c r="AB10" s="62"/>
      <c r="AC10" s="551">
        <f>IF(AND(O10="",J10="",Y10=""),"",COUNTIF(I10:AB11,"○")*2+COUNTIF(I10:AB11,"×"))</f>
        <v>3</v>
      </c>
      <c r="AD10" s="548"/>
      <c r="AE10" s="548">
        <f>IF(AC10="","",RANK(AC10,AC6:AD13,))</f>
        <v>4</v>
      </c>
      <c r="AF10" s="549"/>
      <c r="AJ10" s="21" t="str">
        <f>B5&amp;AE10</f>
        <v>Ａ4</v>
      </c>
      <c r="AK10" s="21" t="str">
        <f>B10</f>
        <v>川口</v>
      </c>
      <c r="AL10" s="21" t="str">
        <f>F10</f>
        <v>香川</v>
      </c>
      <c r="AM10" s="19" t="str">
        <f>C11</f>
        <v>桜ＴＴＣ</v>
      </c>
    </row>
    <row r="11" spans="1:39" s="21" customFormat="1" ht="15" customHeight="1">
      <c r="A11" s="353"/>
      <c r="B11" s="71" t="s">
        <v>14</v>
      </c>
      <c r="C11" s="525" t="s">
        <v>240</v>
      </c>
      <c r="D11" s="525"/>
      <c r="E11" s="525"/>
      <c r="F11" s="525"/>
      <c r="G11" s="525"/>
      <c r="H11" s="73" t="s">
        <v>15</v>
      </c>
      <c r="I11" s="363">
        <f>IF(V7="","",V7)</f>
        <v>0</v>
      </c>
      <c r="J11" s="364"/>
      <c r="K11" s="2" t="s">
        <v>8</v>
      </c>
      <c r="L11" s="364">
        <f>IF(S7="","",S7)</f>
        <v>2</v>
      </c>
      <c r="M11" s="364"/>
      <c r="N11" s="365">
        <f>IF(V9="","",V9)</f>
        <v>0</v>
      </c>
      <c r="O11" s="364"/>
      <c r="P11" s="2" t="s">
        <v>8</v>
      </c>
      <c r="Q11" s="364">
        <f>IF(S9="","",S9)</f>
        <v>2</v>
      </c>
      <c r="R11" s="366"/>
      <c r="S11" s="357"/>
      <c r="T11" s="357"/>
      <c r="U11" s="357"/>
      <c r="V11" s="357"/>
      <c r="W11" s="357"/>
      <c r="X11" s="365">
        <v>0</v>
      </c>
      <c r="Y11" s="364"/>
      <c r="Z11" s="2" t="s">
        <v>8</v>
      </c>
      <c r="AA11" s="364">
        <v>2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341">
        <v>4</v>
      </c>
      <c r="B12" s="491" t="s">
        <v>152</v>
      </c>
      <c r="C12" s="491"/>
      <c r="D12" s="491"/>
      <c r="E12" s="42" t="s">
        <v>14</v>
      </c>
      <c r="F12" s="492" t="s">
        <v>81</v>
      </c>
      <c r="G12" s="492"/>
      <c r="H12" s="43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64"/>
      <c r="O12" s="346" t="str">
        <f>IF(N13="","",IF(N13&gt;Q13,"○","×"))</f>
        <v>○</v>
      </c>
      <c r="P12" s="346"/>
      <c r="Q12" s="346"/>
      <c r="R12" s="67"/>
      <c r="S12" s="63"/>
      <c r="T12" s="346" t="str">
        <f>IF(S13="","",IF(S13&gt;V13,"○","×"))</f>
        <v>○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5</v>
      </c>
      <c r="AD12" s="548"/>
      <c r="AE12" s="548">
        <f>IF(AC12="","",RANK(AC12,AC6:AD13,))</f>
        <v>2</v>
      </c>
      <c r="AF12" s="549"/>
      <c r="AJ12" s="21" t="str">
        <f>B5&amp;AE12</f>
        <v>Ａ2</v>
      </c>
      <c r="AK12" s="21" t="str">
        <f>B12</f>
        <v>長尾</v>
      </c>
      <c r="AL12" s="21" t="str">
        <f>F12</f>
        <v>徳島</v>
      </c>
      <c r="AM12" s="19" t="str">
        <f>C13</f>
        <v>渭水クラブ</v>
      </c>
    </row>
    <row r="13" spans="1:39" s="21" customFormat="1" ht="15" customHeight="1">
      <c r="A13" s="342"/>
      <c r="B13" s="72" t="s">
        <v>521</v>
      </c>
      <c r="C13" s="475" t="s">
        <v>470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8</v>
      </c>
      <c r="L13" s="336">
        <f>IF(X7="","",X7)</f>
        <v>2</v>
      </c>
      <c r="M13" s="336"/>
      <c r="N13" s="339">
        <f>IF(AA9="","",AA9)</f>
        <v>2</v>
      </c>
      <c r="O13" s="336"/>
      <c r="P13" s="6" t="s">
        <v>8</v>
      </c>
      <c r="Q13" s="336">
        <f>IF(X9="","",X9)</f>
        <v>1</v>
      </c>
      <c r="R13" s="340"/>
      <c r="S13" s="336">
        <f>IF(AA11="","",AA11)</f>
        <v>2</v>
      </c>
      <c r="T13" s="336"/>
      <c r="U13" s="6" t="s">
        <v>8</v>
      </c>
      <c r="V13" s="336">
        <f>IF(X11="","",X11)</f>
        <v>0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17"/>
      <c r="Z14" s="16"/>
      <c r="AA14" s="16"/>
      <c r="AB14" s="16"/>
      <c r="AC14" s="16"/>
    </row>
    <row r="15" spans="1:39" s="21" customFormat="1" ht="15" customHeight="1">
      <c r="X15" s="338">
        <v>24</v>
      </c>
      <c r="Y15" s="338"/>
      <c r="Z15" s="337" t="s">
        <v>2</v>
      </c>
      <c r="AA15" s="337"/>
      <c r="AB15" s="7"/>
      <c r="AC15" s="16"/>
    </row>
    <row r="16" spans="1:39" s="21" customFormat="1" ht="15" customHeight="1">
      <c r="A16" s="31"/>
      <c r="B16" s="483" t="s">
        <v>4</v>
      </c>
      <c r="C16" s="483"/>
      <c r="D16" s="483" t="s">
        <v>25</v>
      </c>
      <c r="E16" s="483"/>
      <c r="F16" s="483"/>
      <c r="G16" s="483"/>
      <c r="H16" s="26"/>
      <c r="I16" s="44"/>
      <c r="J16" s="545" t="str">
        <f>B17</f>
        <v>長谷川</v>
      </c>
      <c r="K16" s="545"/>
      <c r="L16" s="545"/>
      <c r="M16" s="45"/>
      <c r="N16" s="46"/>
      <c r="O16" s="545" t="str">
        <f>B19</f>
        <v>中山</v>
      </c>
      <c r="P16" s="545"/>
      <c r="Q16" s="545"/>
      <c r="R16" s="45"/>
      <c r="S16" s="46"/>
      <c r="T16" s="545" t="str">
        <f>B21</f>
        <v>安藤</v>
      </c>
      <c r="U16" s="545"/>
      <c r="V16" s="545"/>
      <c r="W16" s="45"/>
      <c r="X16" s="540" t="s">
        <v>17</v>
      </c>
      <c r="Y16" s="541"/>
      <c r="Z16" s="527" t="s">
        <v>13</v>
      </c>
      <c r="AA16" s="528"/>
      <c r="AB16" s="27"/>
      <c r="AE16" s="19"/>
      <c r="AF16" s="42"/>
      <c r="AG16" s="42"/>
      <c r="AH16" s="42"/>
      <c r="AI16" s="42"/>
      <c r="AJ16" s="42"/>
      <c r="AK16" s="42"/>
      <c r="AL16" s="42"/>
    </row>
    <row r="17" spans="1:39" s="21" customFormat="1" ht="15" customHeight="1">
      <c r="A17" s="400">
        <v>1</v>
      </c>
      <c r="B17" s="470" t="s">
        <v>474</v>
      </c>
      <c r="C17" s="470"/>
      <c r="D17" s="470"/>
      <c r="E17" s="38" t="s">
        <v>14</v>
      </c>
      <c r="F17" s="471" t="s">
        <v>79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×</v>
      </c>
      <c r="P17" s="388"/>
      <c r="Q17" s="388"/>
      <c r="R17" s="59"/>
      <c r="S17" s="58"/>
      <c r="T17" s="388" t="str">
        <f>IF(S18="","",IF(S18&gt;V18,"○","×"))</f>
        <v>×</v>
      </c>
      <c r="U17" s="388"/>
      <c r="V17" s="388"/>
      <c r="W17" s="59"/>
      <c r="X17" s="400">
        <f>IF(AND(J17="",O17="",T17=""),"",COUNTIF(I17:W18,"○")*2+COUNTIF(I17:W18,"×"))</f>
        <v>2</v>
      </c>
      <c r="Y17" s="532"/>
      <c r="Z17" s="533">
        <f>IF(X17="","",RANK(X17,X17:Y22,))</f>
        <v>3</v>
      </c>
      <c r="AA17" s="534"/>
      <c r="AE17" s="19"/>
      <c r="AF17" s="42"/>
      <c r="AG17" s="42"/>
      <c r="AH17" s="42"/>
      <c r="AI17" s="42"/>
      <c r="AJ17" s="21" t="str">
        <f>B16&amp;Z17</f>
        <v>Ｂ3</v>
      </c>
      <c r="AK17" s="21" t="str">
        <f>B17</f>
        <v>長谷川</v>
      </c>
      <c r="AL17" s="21" t="str">
        <f>F17</f>
        <v>高知</v>
      </c>
      <c r="AM17" s="19" t="str">
        <f>C18</f>
        <v>ＰＲＯＵＤ</v>
      </c>
    </row>
    <row r="18" spans="1:39" s="21" customFormat="1" ht="15" customHeight="1">
      <c r="A18" s="353"/>
      <c r="B18" s="71" t="s">
        <v>14</v>
      </c>
      <c r="C18" s="525" t="s">
        <v>530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65">
        <v>0</v>
      </c>
      <c r="O18" s="364"/>
      <c r="P18" s="2" t="s">
        <v>8</v>
      </c>
      <c r="Q18" s="364">
        <v>2</v>
      </c>
      <c r="R18" s="366"/>
      <c r="S18" s="364">
        <v>1</v>
      </c>
      <c r="T18" s="364"/>
      <c r="U18" s="2" t="s">
        <v>8</v>
      </c>
      <c r="V18" s="364">
        <v>2</v>
      </c>
      <c r="W18" s="366"/>
      <c r="X18" s="353"/>
      <c r="Y18" s="416"/>
      <c r="Z18" s="535"/>
      <c r="AA18" s="536"/>
      <c r="AM18" s="19"/>
    </row>
    <row r="19" spans="1:39" s="21" customFormat="1" ht="15" customHeight="1">
      <c r="A19" s="408">
        <v>2</v>
      </c>
      <c r="B19" s="491" t="s">
        <v>218</v>
      </c>
      <c r="C19" s="491"/>
      <c r="D19" s="491"/>
      <c r="E19" s="42" t="s">
        <v>14</v>
      </c>
      <c r="F19" s="492" t="s">
        <v>81</v>
      </c>
      <c r="G19" s="492"/>
      <c r="H19" s="43" t="s">
        <v>15</v>
      </c>
      <c r="I19" s="66"/>
      <c r="J19" s="346" t="str">
        <f>IF(I20="","",IF(I20&gt;L20,"○","×"))</f>
        <v>○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○</v>
      </c>
      <c r="U19" s="346"/>
      <c r="V19" s="346"/>
      <c r="W19" s="63"/>
      <c r="X19" s="341">
        <f>IF(AND(J19="",O19="",T19=""),"",COUNTIF(I19:W20,"○")*2+COUNTIF(I19:W20,"×"))</f>
        <v>4</v>
      </c>
      <c r="Y19" s="407"/>
      <c r="Z19" s="537">
        <f>IF(X19="","",RANK(X19,X17:Y22,))</f>
        <v>1</v>
      </c>
      <c r="AA19" s="538"/>
      <c r="AJ19" s="21" t="str">
        <f>B16&amp;Z19</f>
        <v>Ｂ1</v>
      </c>
      <c r="AK19" s="21" t="str">
        <f>B19</f>
        <v>中山</v>
      </c>
      <c r="AL19" s="21" t="str">
        <f>F19</f>
        <v>徳島</v>
      </c>
      <c r="AM19" s="19" t="str">
        <f>C20</f>
        <v>クロサキ</v>
      </c>
    </row>
    <row r="20" spans="1:39" s="21" customFormat="1" ht="15" customHeight="1">
      <c r="A20" s="408"/>
      <c r="B20" s="71" t="s">
        <v>14</v>
      </c>
      <c r="C20" s="525" t="s">
        <v>531</v>
      </c>
      <c r="D20" s="525"/>
      <c r="E20" s="525"/>
      <c r="F20" s="525"/>
      <c r="G20" s="525"/>
      <c r="H20" s="73" t="s">
        <v>15</v>
      </c>
      <c r="I20" s="373">
        <f>IF(Q18="","",Q18)</f>
        <v>2</v>
      </c>
      <c r="J20" s="374"/>
      <c r="K20" s="5" t="s">
        <v>8</v>
      </c>
      <c r="L20" s="374">
        <f>IF(N18="","",N18)</f>
        <v>0</v>
      </c>
      <c r="M20" s="374"/>
      <c r="N20" s="379"/>
      <c r="O20" s="380"/>
      <c r="P20" s="380"/>
      <c r="Q20" s="380"/>
      <c r="R20" s="381"/>
      <c r="S20" s="374">
        <v>2</v>
      </c>
      <c r="T20" s="374"/>
      <c r="U20" s="5" t="s">
        <v>8</v>
      </c>
      <c r="V20" s="374">
        <v>0</v>
      </c>
      <c r="W20" s="374"/>
      <c r="X20" s="353"/>
      <c r="Y20" s="416"/>
      <c r="Z20" s="535"/>
      <c r="AA20" s="536"/>
      <c r="AM20" s="19"/>
    </row>
    <row r="21" spans="1:39" s="21" customFormat="1" ht="15" customHeight="1">
      <c r="A21" s="399">
        <v>3</v>
      </c>
      <c r="B21" s="491" t="s">
        <v>259</v>
      </c>
      <c r="C21" s="491"/>
      <c r="D21" s="491"/>
      <c r="E21" s="42" t="s">
        <v>14</v>
      </c>
      <c r="F21" s="492" t="s">
        <v>84</v>
      </c>
      <c r="G21" s="492"/>
      <c r="H21" s="43" t="s">
        <v>15</v>
      </c>
      <c r="I21" s="69"/>
      <c r="J21" s="356" t="str">
        <f>IF(I22="","",IF(I22&gt;L22,"○","×"))</f>
        <v>○</v>
      </c>
      <c r="K21" s="356"/>
      <c r="L21" s="356"/>
      <c r="M21" s="61"/>
      <c r="N21" s="60"/>
      <c r="O21" s="356" t="str">
        <f>IF(N22="","",IF(N22&gt;Q22,"○","×"))</f>
        <v>×</v>
      </c>
      <c r="P21" s="356"/>
      <c r="Q21" s="356"/>
      <c r="R21" s="68"/>
      <c r="S21" s="357"/>
      <c r="T21" s="357"/>
      <c r="U21" s="357"/>
      <c r="V21" s="357"/>
      <c r="W21" s="357"/>
      <c r="X21" s="341">
        <f>IF(AND(J21="",O21="",T21=""),"",COUNTIF(I21:W22,"○")*2+COUNTIF(I21:W22,"×"))</f>
        <v>3</v>
      </c>
      <c r="Y21" s="407"/>
      <c r="Z21" s="537">
        <f>IF(X21="","",RANK(X21,X17:Y22,))</f>
        <v>2</v>
      </c>
      <c r="AA21" s="538"/>
      <c r="AJ21" s="21" t="str">
        <f>B16&amp;Z21</f>
        <v>Ｂ2</v>
      </c>
      <c r="AK21" s="21" t="str">
        <f>B21</f>
        <v>安藤</v>
      </c>
      <c r="AL21" s="21" t="str">
        <f>F21</f>
        <v>香川</v>
      </c>
      <c r="AM21" s="19" t="str">
        <f>C22</f>
        <v>三宝</v>
      </c>
    </row>
    <row r="22" spans="1:39" s="21" customFormat="1" ht="15" customHeight="1">
      <c r="A22" s="442"/>
      <c r="B22" s="72" t="s">
        <v>14</v>
      </c>
      <c r="C22" s="475" t="s">
        <v>532</v>
      </c>
      <c r="D22" s="475"/>
      <c r="E22" s="475"/>
      <c r="F22" s="475"/>
      <c r="G22" s="475"/>
      <c r="H22" s="74" t="s">
        <v>15</v>
      </c>
      <c r="I22" s="335">
        <f>IF(V18="","",V18)</f>
        <v>2</v>
      </c>
      <c r="J22" s="336"/>
      <c r="K22" s="6" t="s">
        <v>8</v>
      </c>
      <c r="L22" s="336">
        <f>IF(S18="","",S18)</f>
        <v>1</v>
      </c>
      <c r="M22" s="336"/>
      <c r="N22" s="339">
        <f>IF(V20="","",V20)</f>
        <v>0</v>
      </c>
      <c r="O22" s="336"/>
      <c r="P22" s="6" t="s">
        <v>8</v>
      </c>
      <c r="Q22" s="336">
        <f>IF(S20="","",S20)</f>
        <v>2</v>
      </c>
      <c r="R22" s="340"/>
      <c r="S22" s="351"/>
      <c r="T22" s="351"/>
      <c r="U22" s="351"/>
      <c r="V22" s="351"/>
      <c r="W22" s="351"/>
      <c r="X22" s="342"/>
      <c r="Y22" s="435"/>
      <c r="Z22" s="542"/>
      <c r="AA22" s="543"/>
    </row>
    <row r="23" spans="1:39" s="21" customFormat="1" ht="4.5" customHeight="1">
      <c r="A23" s="17"/>
      <c r="B23" s="42"/>
      <c r="C23" s="37"/>
      <c r="D23" s="37"/>
      <c r="E23" s="37"/>
      <c r="F23" s="37"/>
      <c r="G23" s="37"/>
      <c r="H23" s="42"/>
      <c r="I23" s="16"/>
      <c r="J23" s="16"/>
      <c r="K23" s="2"/>
      <c r="L23" s="16"/>
      <c r="M23" s="16"/>
      <c r="N23" s="16"/>
      <c r="O23" s="16"/>
      <c r="P23" s="2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</row>
    <row r="24" spans="1:39" s="21" customFormat="1" ht="15" customHeight="1">
      <c r="X24" s="338">
        <v>24</v>
      </c>
      <c r="Y24" s="338"/>
      <c r="Z24" s="337" t="s">
        <v>2</v>
      </c>
      <c r="AA24" s="337"/>
      <c r="AB24" s="7"/>
      <c r="AC24" s="16"/>
    </row>
    <row r="25" spans="1:39" s="21" customFormat="1" ht="15" customHeight="1">
      <c r="A25" s="31"/>
      <c r="B25" s="483" t="s">
        <v>5</v>
      </c>
      <c r="C25" s="483"/>
      <c r="D25" s="483" t="s">
        <v>25</v>
      </c>
      <c r="E25" s="483"/>
      <c r="F25" s="483"/>
      <c r="G25" s="483"/>
      <c r="H25" s="26"/>
      <c r="I25" s="44"/>
      <c r="J25" s="545" t="str">
        <f>B26</f>
        <v>清水</v>
      </c>
      <c r="K25" s="545"/>
      <c r="L25" s="545"/>
      <c r="M25" s="45"/>
      <c r="N25" s="46"/>
      <c r="O25" s="545" t="str">
        <f>B28</f>
        <v>横山</v>
      </c>
      <c r="P25" s="545"/>
      <c r="Q25" s="545"/>
      <c r="R25" s="45"/>
      <c r="S25" s="46"/>
      <c r="T25" s="545" t="str">
        <f>B30</f>
        <v>坂東</v>
      </c>
      <c r="U25" s="545"/>
      <c r="V25" s="545"/>
      <c r="W25" s="45"/>
      <c r="X25" s="540" t="s">
        <v>17</v>
      </c>
      <c r="Y25" s="541"/>
      <c r="Z25" s="527" t="s">
        <v>13</v>
      </c>
      <c r="AA25" s="528"/>
      <c r="AB25" s="27"/>
    </row>
    <row r="26" spans="1:39" s="21" customFormat="1" ht="15" customHeight="1">
      <c r="A26" s="400">
        <v>1</v>
      </c>
      <c r="B26" s="470" t="s">
        <v>169</v>
      </c>
      <c r="C26" s="470"/>
      <c r="D26" s="470"/>
      <c r="E26" s="38" t="s">
        <v>14</v>
      </c>
      <c r="F26" s="471" t="s">
        <v>81</v>
      </c>
      <c r="G26" s="471"/>
      <c r="H26" s="39" t="s">
        <v>15</v>
      </c>
      <c r="I26" s="529"/>
      <c r="J26" s="485"/>
      <c r="K26" s="485"/>
      <c r="L26" s="485"/>
      <c r="M26" s="485"/>
      <c r="N26" s="48"/>
      <c r="O26" s="388" t="str">
        <f>IF(N27="","",IF(N27&gt;Q27,"○","×"))</f>
        <v>×</v>
      </c>
      <c r="P26" s="388"/>
      <c r="Q26" s="388"/>
      <c r="R26" s="59"/>
      <c r="S26" s="58"/>
      <c r="T26" s="388" t="str">
        <f>IF(S27="","",IF(S27&gt;V27,"○","×"))</f>
        <v>○</v>
      </c>
      <c r="U26" s="388"/>
      <c r="V26" s="388"/>
      <c r="W26" s="59"/>
      <c r="X26" s="400">
        <f>IF(AND(J26="",O26="",T26=""),"",COUNTIF(I26:W27,"○")*2+COUNTIF(I26:W27,"×"))</f>
        <v>3</v>
      </c>
      <c r="Y26" s="532"/>
      <c r="Z26" s="533">
        <f>IF(X26="","",RANK(X26,X26:Y31,))</f>
        <v>2</v>
      </c>
      <c r="AA26" s="534"/>
      <c r="AJ26" s="21" t="str">
        <f>B25&amp;Z26</f>
        <v>Ｃ2</v>
      </c>
      <c r="AK26" s="21" t="str">
        <f>B26</f>
        <v>清水</v>
      </c>
      <c r="AL26" s="21" t="str">
        <f>F26</f>
        <v>徳島</v>
      </c>
      <c r="AM26" s="19" t="str">
        <f>C27</f>
        <v>渭水クラブ</v>
      </c>
    </row>
    <row r="27" spans="1:39" s="21" customFormat="1" ht="15" customHeight="1">
      <c r="A27" s="353"/>
      <c r="B27" s="71" t="s">
        <v>14</v>
      </c>
      <c r="C27" s="525" t="s">
        <v>470</v>
      </c>
      <c r="D27" s="525"/>
      <c r="E27" s="525"/>
      <c r="F27" s="525"/>
      <c r="G27" s="525"/>
      <c r="H27" s="73" t="s">
        <v>15</v>
      </c>
      <c r="I27" s="430"/>
      <c r="J27" s="357"/>
      <c r="K27" s="357"/>
      <c r="L27" s="357"/>
      <c r="M27" s="357"/>
      <c r="N27" s="365">
        <v>1</v>
      </c>
      <c r="O27" s="364"/>
      <c r="P27" s="2" t="s">
        <v>8</v>
      </c>
      <c r="Q27" s="364">
        <v>2</v>
      </c>
      <c r="R27" s="366"/>
      <c r="S27" s="364">
        <v>2</v>
      </c>
      <c r="T27" s="364"/>
      <c r="U27" s="2" t="s">
        <v>8</v>
      </c>
      <c r="V27" s="364">
        <v>1</v>
      </c>
      <c r="W27" s="366"/>
      <c r="X27" s="353"/>
      <c r="Y27" s="416"/>
      <c r="Z27" s="535"/>
      <c r="AA27" s="536"/>
      <c r="AM27" s="19"/>
    </row>
    <row r="28" spans="1:39" s="21" customFormat="1" ht="15" customHeight="1">
      <c r="A28" s="422">
        <v>2</v>
      </c>
      <c r="B28" s="491" t="s">
        <v>101</v>
      </c>
      <c r="C28" s="491"/>
      <c r="D28" s="491"/>
      <c r="E28" s="42" t="s">
        <v>14</v>
      </c>
      <c r="F28" s="492" t="s">
        <v>84</v>
      </c>
      <c r="G28" s="492"/>
      <c r="H28" s="43" t="s">
        <v>15</v>
      </c>
      <c r="I28" s="66"/>
      <c r="J28" s="346" t="str">
        <f>IF(I29="","",IF(I29&gt;L29,"○","×"))</f>
        <v>○</v>
      </c>
      <c r="K28" s="346"/>
      <c r="L28" s="346"/>
      <c r="M28" s="63"/>
      <c r="N28" s="347"/>
      <c r="O28" s="348"/>
      <c r="P28" s="348"/>
      <c r="Q28" s="348"/>
      <c r="R28" s="378"/>
      <c r="S28" s="63"/>
      <c r="T28" s="346" t="str">
        <f>IF(S29="","",IF(S29&gt;V29,"○","×"))</f>
        <v>○</v>
      </c>
      <c r="U28" s="346"/>
      <c r="V28" s="346"/>
      <c r="W28" s="63"/>
      <c r="X28" s="341">
        <f>IF(AND(J28="",O28="",T28=""),"",COUNTIF(I28:W29,"○")*2+COUNTIF(I28:W29,"×"))</f>
        <v>4</v>
      </c>
      <c r="Y28" s="407"/>
      <c r="Z28" s="537">
        <f>IF(X28="","",RANK(X28,X26:Y31,))</f>
        <v>1</v>
      </c>
      <c r="AA28" s="538"/>
      <c r="AJ28" s="21" t="str">
        <f>B25&amp;Z28</f>
        <v>Ｃ1</v>
      </c>
      <c r="AK28" s="21" t="str">
        <f>B28</f>
        <v>横山</v>
      </c>
      <c r="AL28" s="21" t="str">
        <f>F28</f>
        <v>香川</v>
      </c>
      <c r="AM28" s="19" t="str">
        <f>C29</f>
        <v>丸亀ＳＣ</v>
      </c>
    </row>
    <row r="29" spans="1:39" s="21" customFormat="1" ht="15" customHeight="1">
      <c r="A29" s="422"/>
      <c r="B29" s="71" t="s">
        <v>14</v>
      </c>
      <c r="C29" s="525" t="s">
        <v>85</v>
      </c>
      <c r="D29" s="525"/>
      <c r="E29" s="525"/>
      <c r="F29" s="525"/>
      <c r="G29" s="525"/>
      <c r="H29" s="73" t="s">
        <v>15</v>
      </c>
      <c r="I29" s="373">
        <f>IF(Q27="","",Q27)</f>
        <v>2</v>
      </c>
      <c r="J29" s="374"/>
      <c r="K29" s="5" t="s">
        <v>8</v>
      </c>
      <c r="L29" s="374">
        <f>IF(N27="","",N27)</f>
        <v>1</v>
      </c>
      <c r="M29" s="374"/>
      <c r="N29" s="379"/>
      <c r="O29" s="380"/>
      <c r="P29" s="380"/>
      <c r="Q29" s="380"/>
      <c r="R29" s="381"/>
      <c r="S29" s="374">
        <v>2</v>
      </c>
      <c r="T29" s="374"/>
      <c r="U29" s="5" t="s">
        <v>8</v>
      </c>
      <c r="V29" s="374">
        <v>0</v>
      </c>
      <c r="W29" s="374"/>
      <c r="X29" s="353"/>
      <c r="Y29" s="416"/>
      <c r="Z29" s="535"/>
      <c r="AA29" s="536"/>
      <c r="AM29" s="19"/>
    </row>
    <row r="30" spans="1:39" s="21" customFormat="1" ht="15" customHeight="1">
      <c r="A30" s="341">
        <v>3</v>
      </c>
      <c r="B30" s="482" t="s">
        <v>213</v>
      </c>
      <c r="C30" s="482"/>
      <c r="D30" s="482"/>
      <c r="E30" s="40" t="s">
        <v>14</v>
      </c>
      <c r="F30" s="492" t="s">
        <v>81</v>
      </c>
      <c r="G30" s="492"/>
      <c r="H30" s="41" t="s">
        <v>15</v>
      </c>
      <c r="I30" s="69"/>
      <c r="J30" s="356" t="str">
        <f>IF(I31="","",IF(I31&gt;L31,"○","×"))</f>
        <v>×</v>
      </c>
      <c r="K30" s="356"/>
      <c r="L30" s="356"/>
      <c r="M30" s="61"/>
      <c r="N30" s="60"/>
      <c r="O30" s="356" t="str">
        <f>IF(N31="","",IF(N31&gt;Q31,"○","×"))</f>
        <v>×</v>
      </c>
      <c r="P30" s="356"/>
      <c r="Q30" s="356"/>
      <c r="R30" s="68"/>
      <c r="S30" s="357"/>
      <c r="T30" s="357"/>
      <c r="U30" s="357"/>
      <c r="V30" s="357"/>
      <c r="W30" s="357"/>
      <c r="X30" s="341">
        <f>IF(AND(J30="",O30="",T30=""),"",COUNTIF(I30:W31,"○")*2+COUNTIF(I30:W31,"×"))</f>
        <v>2</v>
      </c>
      <c r="Y30" s="407"/>
      <c r="Z30" s="537">
        <f>IF(X30="","",RANK(X30,X26:Y31,))</f>
        <v>3</v>
      </c>
      <c r="AA30" s="538"/>
      <c r="AJ30" s="21" t="str">
        <f>B25&amp;Z30</f>
        <v>Ｃ3</v>
      </c>
      <c r="AK30" s="21" t="str">
        <f>B30</f>
        <v>坂東</v>
      </c>
      <c r="AL30" s="21" t="str">
        <f>F30</f>
        <v>徳島</v>
      </c>
      <c r="AM30" s="19" t="str">
        <f>C31</f>
        <v>ベアーズ</v>
      </c>
    </row>
    <row r="31" spans="1:39" s="21" customFormat="1" ht="15" customHeight="1">
      <c r="A31" s="342"/>
      <c r="B31" s="72" t="s">
        <v>14</v>
      </c>
      <c r="C31" s="475" t="s">
        <v>174</v>
      </c>
      <c r="D31" s="475"/>
      <c r="E31" s="475"/>
      <c r="F31" s="475"/>
      <c r="G31" s="475"/>
      <c r="H31" s="74" t="s">
        <v>15</v>
      </c>
      <c r="I31" s="335">
        <f>IF(V27="","",V27)</f>
        <v>1</v>
      </c>
      <c r="J31" s="336"/>
      <c r="K31" s="6" t="s">
        <v>8</v>
      </c>
      <c r="L31" s="336">
        <f>IF(S27="","",S27)</f>
        <v>2</v>
      </c>
      <c r="M31" s="336"/>
      <c r="N31" s="339">
        <f>IF(V29="","",V29)</f>
        <v>0</v>
      </c>
      <c r="O31" s="336"/>
      <c r="P31" s="6" t="s">
        <v>8</v>
      </c>
      <c r="Q31" s="336">
        <f>IF(S29="","",S29)</f>
        <v>2</v>
      </c>
      <c r="R31" s="340"/>
      <c r="S31" s="351"/>
      <c r="T31" s="351"/>
      <c r="U31" s="351"/>
      <c r="V31" s="351"/>
      <c r="W31" s="351"/>
      <c r="X31" s="342"/>
      <c r="Y31" s="435"/>
      <c r="Z31" s="542"/>
      <c r="AA31" s="543"/>
    </row>
    <row r="32" spans="1:39" s="21" customFormat="1" ht="5.0999999999999996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7"/>
      <c r="O32" s="16"/>
      <c r="P32" s="16"/>
      <c r="Q32" s="16"/>
      <c r="R32" s="16"/>
      <c r="S32" s="17"/>
      <c r="T32" s="16"/>
      <c r="U32" s="16"/>
      <c r="V32" s="17"/>
      <c r="W32" s="17"/>
      <c r="X32" s="17"/>
      <c r="Y32" s="17"/>
      <c r="Z32" s="17"/>
      <c r="AA32" s="16"/>
      <c r="AB32" s="16"/>
      <c r="AC32" s="16"/>
      <c r="AD32" s="16"/>
    </row>
    <row r="33" spans="1:39" s="21" customFormat="1" ht="15" customHeight="1">
      <c r="W33" s="338" t="s">
        <v>570</v>
      </c>
      <c r="X33" s="338"/>
      <c r="Y33" s="338"/>
      <c r="Z33" s="337" t="s">
        <v>2</v>
      </c>
      <c r="AA33" s="337"/>
      <c r="AB33" s="7"/>
      <c r="AC33" s="16"/>
    </row>
    <row r="34" spans="1:39" s="21" customFormat="1" ht="15" customHeight="1">
      <c r="A34" s="31"/>
      <c r="B34" s="483" t="s">
        <v>6</v>
      </c>
      <c r="C34" s="483"/>
      <c r="D34" s="483" t="s">
        <v>25</v>
      </c>
      <c r="E34" s="483"/>
      <c r="F34" s="483"/>
      <c r="G34" s="483"/>
      <c r="H34" s="26"/>
      <c r="I34" s="44"/>
      <c r="J34" s="545" t="str">
        <f>B35</f>
        <v>天野</v>
      </c>
      <c r="K34" s="545"/>
      <c r="L34" s="545"/>
      <c r="M34" s="45"/>
      <c r="N34" s="46"/>
      <c r="O34" s="545" t="str">
        <f>B37</f>
        <v>玉井</v>
      </c>
      <c r="P34" s="545"/>
      <c r="Q34" s="545"/>
      <c r="R34" s="45"/>
      <c r="S34" s="46"/>
      <c r="T34" s="545" t="str">
        <f>B39</f>
        <v>井上</v>
      </c>
      <c r="U34" s="545"/>
      <c r="V34" s="545"/>
      <c r="W34" s="45"/>
      <c r="X34" s="540" t="s">
        <v>17</v>
      </c>
      <c r="Y34" s="541"/>
      <c r="Z34" s="527" t="s">
        <v>13</v>
      </c>
      <c r="AA34" s="528"/>
      <c r="AB34" s="27"/>
    </row>
    <row r="35" spans="1:39" s="21" customFormat="1" ht="15" customHeight="1">
      <c r="A35" s="400">
        <v>1</v>
      </c>
      <c r="B35" s="470" t="s">
        <v>245</v>
      </c>
      <c r="C35" s="470"/>
      <c r="D35" s="470"/>
      <c r="E35" s="38" t="s">
        <v>14</v>
      </c>
      <c r="F35" s="471" t="s">
        <v>81</v>
      </c>
      <c r="G35" s="471"/>
      <c r="H35" s="39" t="s">
        <v>15</v>
      </c>
      <c r="I35" s="529"/>
      <c r="J35" s="485"/>
      <c r="K35" s="485"/>
      <c r="L35" s="485"/>
      <c r="M35" s="485"/>
      <c r="N35" s="48"/>
      <c r="O35" s="388" t="str">
        <f>IF(N36="","",IF(N36&gt;Q36,"○","×"))</f>
        <v>○</v>
      </c>
      <c r="P35" s="388"/>
      <c r="Q35" s="388"/>
      <c r="R35" s="59"/>
      <c r="S35" s="58"/>
      <c r="T35" s="388" t="str">
        <f>IF(S36="","",IF(S36&gt;V36,"○","×"))</f>
        <v>○</v>
      </c>
      <c r="U35" s="388"/>
      <c r="V35" s="388"/>
      <c r="W35" s="59"/>
      <c r="X35" s="400">
        <f>IF(AND(J35="",O35="",T35=""),"",COUNTIF(I35:W36,"○")*2+COUNTIF(I35:W36,"×"))</f>
        <v>4</v>
      </c>
      <c r="Y35" s="532"/>
      <c r="Z35" s="533">
        <f>IF(X35="","",RANK(X35,X35:Y40,))</f>
        <v>1</v>
      </c>
      <c r="AA35" s="534"/>
      <c r="AJ35" s="21" t="str">
        <f>B34&amp;Z35</f>
        <v>Ｄ1</v>
      </c>
      <c r="AK35" s="21" t="str">
        <f>B35</f>
        <v>天野</v>
      </c>
      <c r="AL35" s="21" t="str">
        <f>F35</f>
        <v>徳島</v>
      </c>
      <c r="AM35" s="19" t="str">
        <f>C36</f>
        <v>城西ラージ</v>
      </c>
    </row>
    <row r="36" spans="1:39" s="21" customFormat="1" ht="15" customHeight="1">
      <c r="A36" s="353"/>
      <c r="B36" s="71" t="s">
        <v>14</v>
      </c>
      <c r="C36" s="525" t="s">
        <v>88</v>
      </c>
      <c r="D36" s="525"/>
      <c r="E36" s="525"/>
      <c r="F36" s="525"/>
      <c r="G36" s="525"/>
      <c r="H36" s="73" t="s">
        <v>15</v>
      </c>
      <c r="I36" s="430"/>
      <c r="J36" s="357"/>
      <c r="K36" s="357"/>
      <c r="L36" s="357"/>
      <c r="M36" s="357"/>
      <c r="N36" s="365">
        <v>2</v>
      </c>
      <c r="O36" s="364"/>
      <c r="P36" s="2" t="s">
        <v>8</v>
      </c>
      <c r="Q36" s="364">
        <v>0</v>
      </c>
      <c r="R36" s="366"/>
      <c r="S36" s="364">
        <v>2</v>
      </c>
      <c r="T36" s="364"/>
      <c r="U36" s="2" t="s">
        <v>8</v>
      </c>
      <c r="V36" s="364">
        <v>0</v>
      </c>
      <c r="W36" s="366"/>
      <c r="X36" s="353"/>
      <c r="Y36" s="416"/>
      <c r="Z36" s="535"/>
      <c r="AA36" s="536"/>
      <c r="AM36" s="19"/>
    </row>
    <row r="37" spans="1:39" s="21" customFormat="1" ht="15" customHeight="1">
      <c r="A37" s="408">
        <v>2</v>
      </c>
      <c r="B37" s="491" t="s">
        <v>265</v>
      </c>
      <c r="C37" s="491"/>
      <c r="D37" s="491"/>
      <c r="E37" s="42" t="s">
        <v>14</v>
      </c>
      <c r="F37" s="492" t="s">
        <v>82</v>
      </c>
      <c r="G37" s="492"/>
      <c r="H37" s="43" t="s">
        <v>15</v>
      </c>
      <c r="I37" s="66"/>
      <c r="J37" s="346" t="str">
        <f>IF(I38="","",IF(I38&gt;L38,"○","×"))</f>
        <v>×</v>
      </c>
      <c r="K37" s="346"/>
      <c r="L37" s="346"/>
      <c r="M37" s="63"/>
      <c r="N37" s="347"/>
      <c r="O37" s="348"/>
      <c r="P37" s="348"/>
      <c r="Q37" s="348"/>
      <c r="R37" s="378"/>
      <c r="S37" s="63"/>
      <c r="T37" s="346" t="str">
        <f>IF(S38="","",IF(S38&gt;V38,"○","×"))</f>
        <v>○</v>
      </c>
      <c r="U37" s="346"/>
      <c r="V37" s="346"/>
      <c r="W37" s="63"/>
      <c r="X37" s="341">
        <f>IF(AND(J37="",O37="",T37=""),"",COUNTIF(I37:W38,"○")*2+COUNTIF(I37:W38,"×"))</f>
        <v>3</v>
      </c>
      <c r="Y37" s="407"/>
      <c r="Z37" s="537">
        <f>IF(X37="","",RANK(X37,X35:Y40,))</f>
        <v>2</v>
      </c>
      <c r="AA37" s="538"/>
      <c r="AJ37" s="21" t="str">
        <f>B34&amp;Z37</f>
        <v>Ｄ2</v>
      </c>
      <c r="AK37" s="21" t="str">
        <f>B37</f>
        <v>玉井</v>
      </c>
      <c r="AL37" s="21" t="str">
        <f>F37</f>
        <v>愛媛</v>
      </c>
      <c r="AM37" s="19" t="str">
        <f>C38</f>
        <v>新居浜卓研</v>
      </c>
    </row>
    <row r="38" spans="1:39" s="21" customFormat="1" ht="15" customHeight="1">
      <c r="A38" s="408"/>
      <c r="B38" s="71" t="s">
        <v>14</v>
      </c>
      <c r="C38" s="525" t="s">
        <v>260</v>
      </c>
      <c r="D38" s="525"/>
      <c r="E38" s="525"/>
      <c r="F38" s="525"/>
      <c r="G38" s="525"/>
      <c r="H38" s="73" t="s">
        <v>15</v>
      </c>
      <c r="I38" s="373">
        <f>IF(Q36="","",Q36)</f>
        <v>0</v>
      </c>
      <c r="J38" s="374"/>
      <c r="K38" s="5" t="s">
        <v>8</v>
      </c>
      <c r="L38" s="374">
        <f>IF(N36="","",N36)</f>
        <v>2</v>
      </c>
      <c r="M38" s="374"/>
      <c r="N38" s="379"/>
      <c r="O38" s="380"/>
      <c r="P38" s="380"/>
      <c r="Q38" s="380"/>
      <c r="R38" s="381"/>
      <c r="S38" s="374">
        <v>2</v>
      </c>
      <c r="T38" s="374"/>
      <c r="U38" s="5" t="s">
        <v>8</v>
      </c>
      <c r="V38" s="374">
        <v>0</v>
      </c>
      <c r="W38" s="374"/>
      <c r="X38" s="353"/>
      <c r="Y38" s="416"/>
      <c r="Z38" s="535"/>
      <c r="AA38" s="536"/>
      <c r="AM38" s="19"/>
    </row>
    <row r="39" spans="1:39" s="21" customFormat="1" ht="15" customHeight="1">
      <c r="A39" s="399">
        <v>3</v>
      </c>
      <c r="B39" s="491" t="s">
        <v>193</v>
      </c>
      <c r="C39" s="491"/>
      <c r="D39" s="491"/>
      <c r="E39" s="42" t="s">
        <v>14</v>
      </c>
      <c r="F39" s="492" t="s">
        <v>84</v>
      </c>
      <c r="G39" s="492"/>
      <c r="H39" s="43" t="s">
        <v>15</v>
      </c>
      <c r="I39" s="69"/>
      <c r="J39" s="356" t="str">
        <f>IF(I40="","",IF(I40&gt;L40,"○","×"))</f>
        <v>×</v>
      </c>
      <c r="K39" s="356"/>
      <c r="L39" s="356"/>
      <c r="M39" s="61"/>
      <c r="N39" s="60"/>
      <c r="O39" s="356" t="str">
        <f>IF(N40="","",IF(N40&gt;Q40,"○","×"))</f>
        <v>×</v>
      </c>
      <c r="P39" s="356"/>
      <c r="Q39" s="356"/>
      <c r="R39" s="68"/>
      <c r="S39" s="357"/>
      <c r="T39" s="357"/>
      <c r="U39" s="357"/>
      <c r="V39" s="357"/>
      <c r="W39" s="357"/>
      <c r="X39" s="341">
        <f>IF(AND(J39="",O39="",T39=""),"",COUNTIF(I39:W40,"○")*2+COUNTIF(I39:W40,"×"))</f>
        <v>2</v>
      </c>
      <c r="Y39" s="407"/>
      <c r="Z39" s="537">
        <f>IF(X39="","",RANK(X39,X35:Y40,))</f>
        <v>3</v>
      </c>
      <c r="AA39" s="538"/>
      <c r="AJ39" s="21" t="str">
        <f>B34&amp;Z39</f>
        <v>Ｄ3</v>
      </c>
      <c r="AK39" s="21" t="str">
        <f>B39</f>
        <v>井上</v>
      </c>
      <c r="AL39" s="21" t="str">
        <f>F39</f>
        <v>香川</v>
      </c>
      <c r="AM39" s="19" t="str">
        <f>C40</f>
        <v>香川昴</v>
      </c>
    </row>
    <row r="40" spans="1:39" s="21" customFormat="1" ht="15" customHeight="1">
      <c r="A40" s="442"/>
      <c r="B40" s="72" t="s">
        <v>521</v>
      </c>
      <c r="C40" s="475" t="s">
        <v>533</v>
      </c>
      <c r="D40" s="475"/>
      <c r="E40" s="475"/>
      <c r="F40" s="475"/>
      <c r="G40" s="475"/>
      <c r="H40" s="74" t="s">
        <v>15</v>
      </c>
      <c r="I40" s="335">
        <f>IF(V36="","",V36)</f>
        <v>0</v>
      </c>
      <c r="J40" s="336"/>
      <c r="K40" s="6" t="s">
        <v>8</v>
      </c>
      <c r="L40" s="336">
        <f>IF(S36="","",S36)</f>
        <v>2</v>
      </c>
      <c r="M40" s="336"/>
      <c r="N40" s="339">
        <f>IF(V38="","",V38)</f>
        <v>0</v>
      </c>
      <c r="O40" s="336"/>
      <c r="P40" s="6" t="s">
        <v>8</v>
      </c>
      <c r="Q40" s="336">
        <f>IF(S38="","",S38)</f>
        <v>2</v>
      </c>
      <c r="R40" s="340"/>
      <c r="S40" s="351"/>
      <c r="T40" s="351"/>
      <c r="U40" s="351"/>
      <c r="V40" s="351"/>
      <c r="W40" s="351"/>
      <c r="X40" s="342"/>
      <c r="Y40" s="435"/>
      <c r="Z40" s="542"/>
      <c r="AA40" s="543"/>
    </row>
    <row r="41" spans="1:39" ht="21" customHeight="1">
      <c r="D41" s="401" t="s">
        <v>534</v>
      </c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35"/>
    </row>
    <row r="42" spans="1:39" ht="8.1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9" s="21" customFormat="1" ht="15" customHeight="1">
      <c r="B43" s="2" t="s">
        <v>9</v>
      </c>
      <c r="C43" s="321" t="s">
        <v>1</v>
      </c>
      <c r="D43" s="321"/>
      <c r="E43" s="321"/>
      <c r="F43" s="321"/>
      <c r="G43" s="321"/>
      <c r="H43" s="321"/>
      <c r="I43" s="2" t="s">
        <v>10</v>
      </c>
    </row>
    <row r="44" spans="1:39" s="21" customFormat="1" ht="15" customHeight="1">
      <c r="B44" s="2"/>
      <c r="C44" s="9"/>
      <c r="D44" s="9"/>
      <c r="E44" s="9"/>
      <c r="F44" s="9"/>
      <c r="G44" s="9"/>
      <c r="H44" s="9"/>
      <c r="I44" s="2"/>
    </row>
    <row r="45" spans="1:39" s="21" customFormat="1" ht="15" customHeight="1">
      <c r="A45" s="358" t="s">
        <v>53</v>
      </c>
      <c r="B45" s="358"/>
      <c r="C45" s="358"/>
      <c r="D45" s="358"/>
      <c r="E45" s="358"/>
      <c r="F45" s="35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9" s="21" customFormat="1" ht="15" customHeight="1">
      <c r="A46" s="359" t="s">
        <v>45</v>
      </c>
      <c r="B46" s="359"/>
      <c r="C46" s="359"/>
      <c r="D46" s="359"/>
      <c r="E46" s="359"/>
      <c r="F46" s="359"/>
      <c r="G46" s="2" t="s">
        <v>7</v>
      </c>
      <c r="H46" s="17">
        <v>2</v>
      </c>
      <c r="I46" s="17" t="s">
        <v>27</v>
      </c>
      <c r="J46" s="17">
        <v>3</v>
      </c>
      <c r="K46" s="358" t="s">
        <v>50</v>
      </c>
      <c r="L46" s="359"/>
      <c r="M46" s="17"/>
      <c r="N46" s="2" t="s">
        <v>16</v>
      </c>
      <c r="O46" s="17">
        <v>1</v>
      </c>
      <c r="P46" s="17" t="s">
        <v>27</v>
      </c>
      <c r="Q46" s="17">
        <v>3</v>
      </c>
      <c r="R46" s="358" t="s">
        <v>51</v>
      </c>
      <c r="S46" s="359"/>
      <c r="T46" s="17"/>
      <c r="U46" s="2" t="s">
        <v>28</v>
      </c>
      <c r="V46" s="17">
        <v>1</v>
      </c>
      <c r="W46" s="17" t="s">
        <v>27</v>
      </c>
      <c r="X46" s="17">
        <v>2</v>
      </c>
      <c r="Y46" s="358" t="s">
        <v>52</v>
      </c>
      <c r="Z46" s="359"/>
      <c r="AA46" s="17"/>
      <c r="AB46" s="17"/>
      <c r="AC46" s="17"/>
      <c r="AD46" s="17"/>
      <c r="AE46" s="17"/>
      <c r="AF46" s="17"/>
      <c r="AG46" s="17"/>
    </row>
    <row r="47" spans="1:39" s="21" customFormat="1" ht="15" customHeight="1">
      <c r="A47" s="359" t="s">
        <v>46</v>
      </c>
      <c r="B47" s="359"/>
      <c r="C47" s="359"/>
      <c r="D47" s="359"/>
      <c r="E47" s="359"/>
      <c r="F47" s="359"/>
      <c r="G47" s="2" t="s">
        <v>7</v>
      </c>
      <c r="H47" s="17">
        <v>1</v>
      </c>
      <c r="I47" s="17" t="s">
        <v>27</v>
      </c>
      <c r="J47" s="17">
        <v>4</v>
      </c>
      <c r="K47" s="358" t="s">
        <v>51</v>
      </c>
      <c r="L47" s="359"/>
      <c r="M47" s="17"/>
      <c r="N47" s="2" t="s">
        <v>16</v>
      </c>
      <c r="O47" s="17">
        <v>2</v>
      </c>
      <c r="P47" s="17" t="s">
        <v>27</v>
      </c>
      <c r="Q47" s="17">
        <v>3</v>
      </c>
      <c r="R47" s="358" t="s">
        <v>50</v>
      </c>
      <c r="S47" s="359"/>
      <c r="T47" s="17"/>
      <c r="U47" s="2" t="s">
        <v>28</v>
      </c>
      <c r="V47" s="17">
        <v>1</v>
      </c>
      <c r="W47" s="17" t="s">
        <v>27</v>
      </c>
      <c r="X47" s="17">
        <v>3</v>
      </c>
      <c r="Y47" s="358" t="s">
        <v>54</v>
      </c>
      <c r="Z47" s="359"/>
      <c r="AA47" s="17"/>
      <c r="AB47" s="2" t="s">
        <v>31</v>
      </c>
      <c r="AC47" s="17">
        <v>2</v>
      </c>
      <c r="AD47" s="17" t="s">
        <v>27</v>
      </c>
      <c r="AE47" s="17">
        <v>4</v>
      </c>
      <c r="AF47" s="358" t="s">
        <v>52</v>
      </c>
      <c r="AG47" s="359"/>
    </row>
    <row r="48" spans="1:39" s="21" customFormat="1" ht="15" customHeight="1">
      <c r="A48" s="17"/>
      <c r="B48" s="17"/>
      <c r="C48" s="17"/>
      <c r="D48" s="17"/>
      <c r="E48" s="17"/>
      <c r="F48" s="17"/>
      <c r="G48" s="2" t="s">
        <v>38</v>
      </c>
      <c r="H48" s="17">
        <v>1</v>
      </c>
      <c r="I48" s="17" t="s">
        <v>27</v>
      </c>
      <c r="J48" s="17">
        <v>2</v>
      </c>
      <c r="K48" s="358" t="s">
        <v>54</v>
      </c>
      <c r="L48" s="359"/>
      <c r="M48" s="17"/>
      <c r="N48" s="2" t="s">
        <v>39</v>
      </c>
      <c r="O48" s="17">
        <v>3</v>
      </c>
      <c r="P48" s="17" t="s">
        <v>27</v>
      </c>
      <c r="Q48" s="17">
        <v>4</v>
      </c>
      <c r="R48" s="358" t="s">
        <v>50</v>
      </c>
      <c r="S48" s="35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28" s="21" customFormat="1" ht="15" customHeight="1"/>
    <row r="50" spans="1:28" s="21" customFormat="1" ht="15" customHeight="1">
      <c r="A50" s="2" t="s">
        <v>9</v>
      </c>
      <c r="B50" s="321" t="s">
        <v>335</v>
      </c>
      <c r="C50" s="354"/>
      <c r="D50" s="354"/>
      <c r="E50" s="354"/>
      <c r="F50" s="354"/>
      <c r="G50" s="354"/>
      <c r="H50" s="354"/>
      <c r="I50" s="2" t="s">
        <v>10</v>
      </c>
      <c r="J50" s="16"/>
      <c r="K50" s="17"/>
      <c r="L50" s="17"/>
      <c r="M50" s="17"/>
      <c r="N50" s="17"/>
      <c r="O50" s="17"/>
      <c r="P50" s="19"/>
      <c r="Q50" s="17"/>
      <c r="R50" s="17"/>
      <c r="S50" s="17"/>
      <c r="T50" s="17"/>
      <c r="U50" s="17"/>
    </row>
    <row r="51" spans="1:28" s="21" customFormat="1" ht="15" customHeight="1"/>
    <row r="52" spans="1:28" s="21" customFormat="1" ht="15" customHeight="1" thickBot="1">
      <c r="A52" s="306" t="s">
        <v>3</v>
      </c>
      <c r="B52" s="307">
        <v>1</v>
      </c>
      <c r="C52" s="469" t="str">
        <f>IF(ISERROR(VLOOKUP(A52&amp;B52,$AJ:$AO,2,FALSE))=TRUE,"",VLOOKUP(A52&amp;B52,$AJ:$AO,2,FALSE))</f>
        <v>吉田</v>
      </c>
      <c r="D52" s="470"/>
      <c r="E52" s="470"/>
      <c r="F52" s="38" t="s">
        <v>14</v>
      </c>
      <c r="G52" s="471" t="str">
        <f>IF(ISERROR(VLOOKUP(A52&amp;B52,$AJ:$AO,3,FALSE))=TRUE,"",VLOOKUP(A52&amp;B52,$AJ:$AO,3,FALSE))</f>
        <v>香川</v>
      </c>
      <c r="H52" s="471"/>
      <c r="I52" s="39" t="s">
        <v>15</v>
      </c>
      <c r="J52" s="224"/>
      <c r="K52" s="215"/>
      <c r="L52" s="90"/>
      <c r="N52" s="90"/>
      <c r="O52" s="90"/>
      <c r="Q52" s="94"/>
      <c r="R52" s="215"/>
      <c r="S52" s="214"/>
      <c r="T52" s="469" t="str">
        <f>IF(ISERROR(VLOOKUP(AA52&amp;AB52,$AJ:$AO,2,FALSE))=TRUE,"",VLOOKUP(AA52&amp;AB52,$AJ:$AO,2,FALSE))</f>
        <v>横山</v>
      </c>
      <c r="U52" s="470"/>
      <c r="V52" s="470"/>
      <c r="W52" s="38" t="s">
        <v>14</v>
      </c>
      <c r="X52" s="471" t="str">
        <f>IF(ISERROR(VLOOKUP(AA52&amp;AB52,$AJ:$AO,3,FALSE))=TRUE,"",VLOOKUP(AA52&amp;AB52,$AJ:$AO,3,FALSE))</f>
        <v>香川</v>
      </c>
      <c r="Y52" s="471"/>
      <c r="Z52" s="39" t="s">
        <v>15</v>
      </c>
      <c r="AA52" s="306" t="s">
        <v>5</v>
      </c>
      <c r="AB52" s="307">
        <v>1</v>
      </c>
    </row>
    <row r="53" spans="1:28" s="21" customFormat="1" ht="15" customHeight="1" thickTop="1" thickBot="1">
      <c r="A53" s="307"/>
      <c r="B53" s="307"/>
      <c r="C53" s="77" t="s">
        <v>14</v>
      </c>
      <c r="D53" s="472" t="str">
        <f>IF(ISERROR(VLOOKUP(A52&amp;B52,$AJ:$AO,4,FALSE))=TRUE,"",VLOOKUP(A52&amp;B52,$AJ:$AO,4,FALSE))</f>
        <v>高松卓愛クラブ</v>
      </c>
      <c r="E53" s="472"/>
      <c r="F53" s="472"/>
      <c r="G53" s="472"/>
      <c r="H53" s="472"/>
      <c r="I53" s="74" t="s">
        <v>15</v>
      </c>
      <c r="J53" s="208"/>
      <c r="K53" s="257"/>
      <c r="L53" s="90"/>
      <c r="N53" s="213"/>
      <c r="O53" s="219"/>
      <c r="P53" s="238"/>
      <c r="Q53" s="94"/>
      <c r="R53" s="287"/>
      <c r="S53" s="175"/>
      <c r="T53" s="77" t="s">
        <v>14</v>
      </c>
      <c r="U53" s="472" t="str">
        <f>IF(ISERROR(VLOOKUP(AA52&amp;AB52,$AJ:$AO,4,FALSE))=TRUE,"",VLOOKUP(AA52&amp;AB52,$AJ:$AO,4,FALSE))</f>
        <v>丸亀ＳＣ</v>
      </c>
      <c r="V53" s="472"/>
      <c r="W53" s="472"/>
      <c r="X53" s="472"/>
      <c r="Y53" s="472"/>
      <c r="Z53" s="74" t="s">
        <v>15</v>
      </c>
      <c r="AA53" s="307"/>
      <c r="AB53" s="307"/>
    </row>
    <row r="54" spans="1:28" s="21" customFormat="1" ht="15" customHeight="1" thickTop="1">
      <c r="A54" s="306" t="s">
        <v>6</v>
      </c>
      <c r="B54" s="307">
        <v>1</v>
      </c>
      <c r="C54" s="469" t="str">
        <f>IF(ISERROR(VLOOKUP(A54&amp;B54,$AJ:$AO,2,FALSE))=TRUE,"",VLOOKUP(A54&amp;B54,$AJ:$AO,2,FALSE))</f>
        <v>天野</v>
      </c>
      <c r="D54" s="470"/>
      <c r="E54" s="470"/>
      <c r="F54" s="38" t="s">
        <v>14</v>
      </c>
      <c r="G54" s="471" t="str">
        <f>IF(ISERROR(VLOOKUP(A54&amp;B54,$AJ:$AO,3,FALSE))=TRUE,"",VLOOKUP(A54&amp;B54,$AJ:$AO,3,FALSE))</f>
        <v>徳島</v>
      </c>
      <c r="H54" s="471"/>
      <c r="I54" s="39" t="s">
        <v>15</v>
      </c>
      <c r="J54" s="161"/>
      <c r="K54" s="162"/>
      <c r="L54" s="225"/>
      <c r="M54" s="158"/>
      <c r="N54" s="158"/>
      <c r="O54" s="208"/>
      <c r="P54" s="208"/>
      <c r="Q54" s="222"/>
      <c r="R54" s="160"/>
      <c r="S54" s="162"/>
      <c r="T54" s="469" t="str">
        <f>IF(ISERROR(VLOOKUP(AA54&amp;AB54,$AJ:$AO,2,FALSE))=TRUE,"",VLOOKUP(AA54&amp;AB54,$AJ:$AO,2,FALSE))</f>
        <v>中山</v>
      </c>
      <c r="U54" s="470"/>
      <c r="V54" s="470"/>
      <c r="W54" s="38" t="s">
        <v>14</v>
      </c>
      <c r="X54" s="471" t="str">
        <f>IF(ISERROR(VLOOKUP(AA54&amp;AB54,$AJ:$AO,3,FALSE))=TRUE,"",VLOOKUP(AA54&amp;AB54,$AJ:$AO,3,FALSE))</f>
        <v>徳島</v>
      </c>
      <c r="Y54" s="471"/>
      <c r="Z54" s="39" t="s">
        <v>15</v>
      </c>
      <c r="AA54" s="306" t="s">
        <v>4</v>
      </c>
      <c r="AB54" s="307">
        <v>1</v>
      </c>
    </row>
    <row r="55" spans="1:28" s="21" customFormat="1" ht="15" customHeight="1">
      <c r="A55" s="307"/>
      <c r="B55" s="307"/>
      <c r="C55" s="77" t="s">
        <v>14</v>
      </c>
      <c r="D55" s="472" t="str">
        <f>IF(ISERROR(VLOOKUP(A54&amp;B54,$AJ:$AO,4,FALSE))=TRUE,"",VLOOKUP(A54&amp;B54,$AJ:$AO,4,FALSE))</f>
        <v>城西ラージ</v>
      </c>
      <c r="E55" s="472"/>
      <c r="F55" s="472"/>
      <c r="G55" s="472"/>
      <c r="H55" s="472"/>
      <c r="I55" s="74" t="s">
        <v>15</v>
      </c>
      <c r="J55" s="90"/>
      <c r="K55" s="90"/>
      <c r="L55" s="90"/>
      <c r="N55" s="90"/>
      <c r="O55" s="90"/>
      <c r="Q55" s="94"/>
      <c r="R55" s="91"/>
      <c r="S55" s="90"/>
      <c r="T55" s="77" t="s">
        <v>14</v>
      </c>
      <c r="U55" s="472" t="str">
        <f>IF(ISERROR(VLOOKUP(AA54&amp;AB54,$AJ:$AO,4,FALSE))=TRUE,"",VLOOKUP(AA54&amp;AB54,$AJ:$AO,4,FALSE))</f>
        <v>クロサキ</v>
      </c>
      <c r="V55" s="472"/>
      <c r="W55" s="472"/>
      <c r="X55" s="472"/>
      <c r="Y55" s="472"/>
      <c r="Z55" s="74" t="s">
        <v>15</v>
      </c>
      <c r="AA55" s="307"/>
      <c r="AB55" s="307"/>
    </row>
    <row r="56" spans="1:28" s="21" customFormat="1" ht="15" customHeight="1">
      <c r="J56" s="90"/>
      <c r="K56" s="90"/>
      <c r="L56" s="90"/>
      <c r="N56" s="90"/>
      <c r="O56" s="90"/>
      <c r="Q56" s="90"/>
      <c r="R56" s="90"/>
      <c r="S56" s="90"/>
    </row>
    <row r="57" spans="1:28" s="21" customFormat="1" ht="15" customHeight="1">
      <c r="A57" s="2" t="s">
        <v>9</v>
      </c>
      <c r="B57" s="321" t="s">
        <v>336</v>
      </c>
      <c r="C57" s="354"/>
      <c r="D57" s="354"/>
      <c r="E57" s="354"/>
      <c r="F57" s="354"/>
      <c r="G57" s="354"/>
      <c r="H57" s="354"/>
      <c r="I57" s="2" t="s">
        <v>10</v>
      </c>
      <c r="J57" s="156"/>
      <c r="K57" s="156"/>
      <c r="L57" s="156"/>
      <c r="N57" s="156"/>
      <c r="O57" s="156"/>
      <c r="Q57" s="94"/>
      <c r="R57" s="156"/>
      <c r="S57" s="156"/>
      <c r="T57" s="17"/>
      <c r="U57" s="17"/>
    </row>
    <row r="58" spans="1:28" s="21" customFormat="1" ht="15" customHeight="1">
      <c r="J58" s="90"/>
      <c r="K58" s="90"/>
      <c r="L58" s="90"/>
      <c r="N58" s="90"/>
      <c r="O58" s="90"/>
      <c r="Q58" s="90"/>
      <c r="R58" s="90"/>
      <c r="S58" s="90"/>
    </row>
    <row r="59" spans="1:28" s="21" customFormat="1" ht="15" customHeight="1" thickBot="1">
      <c r="A59" s="306" t="s">
        <v>3</v>
      </c>
      <c r="B59" s="307">
        <v>2</v>
      </c>
      <c r="C59" s="469" t="str">
        <f>IF(ISERROR(VLOOKUP(A59&amp;B59,$AJ:$AO,2,FALSE))=TRUE,"",VLOOKUP(A59&amp;B59,$AJ:$AO,2,FALSE))</f>
        <v>長尾</v>
      </c>
      <c r="D59" s="470"/>
      <c r="E59" s="470"/>
      <c r="F59" s="38" t="s">
        <v>14</v>
      </c>
      <c r="G59" s="471" t="str">
        <f>IF(ISERROR(VLOOKUP(A59&amp;B59,$AJ:$AO,3,FALSE))=TRUE,"",VLOOKUP(A59&amp;B59,$AJ:$AO,3,FALSE))</f>
        <v>徳島</v>
      </c>
      <c r="H59" s="471"/>
      <c r="I59" s="39" t="s">
        <v>15</v>
      </c>
      <c r="J59" s="90"/>
      <c r="K59" s="90"/>
      <c r="L59" s="90"/>
      <c r="N59" s="90"/>
      <c r="O59" s="90"/>
      <c r="Q59" s="94"/>
      <c r="R59" s="215"/>
      <c r="S59" s="214"/>
      <c r="T59" s="469" t="str">
        <f>IF(ISERROR(VLOOKUP(AA59&amp;AB59,$AJ:$AO,2,FALSE))=TRUE,"",VLOOKUP(AA59&amp;AB59,$AJ:$AO,2,FALSE))</f>
        <v>清水</v>
      </c>
      <c r="U59" s="470"/>
      <c r="V59" s="470"/>
      <c r="W59" s="38" t="s">
        <v>14</v>
      </c>
      <c r="X59" s="471" t="str">
        <f>IF(ISERROR(VLOOKUP(AA59&amp;AB59,$AJ:$AO,3,FALSE))=TRUE,"",VLOOKUP(AA59&amp;AB59,$AJ:$AO,3,FALSE))</f>
        <v>徳島</v>
      </c>
      <c r="Y59" s="471"/>
      <c r="Z59" s="39" t="s">
        <v>15</v>
      </c>
      <c r="AA59" s="306" t="s">
        <v>5</v>
      </c>
      <c r="AB59" s="307">
        <v>2</v>
      </c>
    </row>
    <row r="60" spans="1:28" s="21" customFormat="1" ht="15" customHeight="1" thickTop="1" thickBot="1">
      <c r="A60" s="307"/>
      <c r="B60" s="307"/>
      <c r="C60" s="77" t="s">
        <v>14</v>
      </c>
      <c r="D60" s="472" t="str">
        <f>IF(ISERROR(VLOOKUP(A59&amp;B59,$AJ:$AO,4,FALSE))=TRUE,"",VLOOKUP(A59&amp;B59,$AJ:$AO,4,FALSE))</f>
        <v>渭水クラブ</v>
      </c>
      <c r="E60" s="472"/>
      <c r="F60" s="472"/>
      <c r="G60" s="472"/>
      <c r="H60" s="472"/>
      <c r="I60" s="74" t="s">
        <v>15</v>
      </c>
      <c r="J60" s="158"/>
      <c r="K60" s="159"/>
      <c r="L60" s="90"/>
      <c r="N60" s="213"/>
      <c r="O60" s="90"/>
      <c r="P60" s="238"/>
      <c r="Q60" s="223"/>
      <c r="R60" s="208"/>
      <c r="S60" s="175"/>
      <c r="T60" s="77" t="s">
        <v>14</v>
      </c>
      <c r="U60" s="472" t="str">
        <f>IF(ISERROR(VLOOKUP(AA59&amp;AB59,$AJ:$AO,4,FALSE))=TRUE,"",VLOOKUP(AA59&amp;AB59,$AJ:$AO,4,FALSE))</f>
        <v>渭水クラブ</v>
      </c>
      <c r="V60" s="472"/>
      <c r="W60" s="472"/>
      <c r="X60" s="472"/>
      <c r="Y60" s="472"/>
      <c r="Z60" s="74" t="s">
        <v>15</v>
      </c>
      <c r="AA60" s="307"/>
      <c r="AB60" s="307"/>
    </row>
    <row r="61" spans="1:28" s="21" customFormat="1" ht="15" customHeight="1" thickTop="1" thickBot="1">
      <c r="A61" s="306" t="s">
        <v>6</v>
      </c>
      <c r="B61" s="307">
        <v>2</v>
      </c>
      <c r="C61" s="469" t="str">
        <f>IF(ISERROR(VLOOKUP(A61&amp;B61,$AJ:$AO,2,FALSE))=TRUE,"",VLOOKUP(A61&amp;B61,$AJ:$AO,2,FALSE))</f>
        <v>玉井</v>
      </c>
      <c r="D61" s="470"/>
      <c r="E61" s="470"/>
      <c r="F61" s="38" t="s">
        <v>14</v>
      </c>
      <c r="G61" s="471" t="str">
        <f>IF(ISERROR(VLOOKUP(A61&amp;B61,$AJ:$AO,3,FALSE))=TRUE,"",VLOOKUP(A61&amp;B61,$AJ:$AO,3,FALSE))</f>
        <v>愛媛</v>
      </c>
      <c r="H61" s="471"/>
      <c r="I61" s="39" t="s">
        <v>15</v>
      </c>
      <c r="J61" s="228"/>
      <c r="K61" s="227"/>
      <c r="L61" s="246"/>
      <c r="M61" s="209"/>
      <c r="N61" s="209"/>
      <c r="O61" s="218"/>
      <c r="P61" s="208"/>
      <c r="Q61" s="92"/>
      <c r="R61" s="160"/>
      <c r="S61" s="162"/>
      <c r="T61" s="469" t="str">
        <f>IF(ISERROR(VLOOKUP(AA61&amp;AB61,$AJ:$AO,2,FALSE))=TRUE,"",VLOOKUP(AA61&amp;AB61,$AJ:$AO,2,FALSE))</f>
        <v>安藤</v>
      </c>
      <c r="U61" s="470"/>
      <c r="V61" s="470"/>
      <c r="W61" s="38" t="s">
        <v>14</v>
      </c>
      <c r="X61" s="471" t="str">
        <f>IF(ISERROR(VLOOKUP(AA61&amp;AB61,$AJ:$AO,3,FALSE))=TRUE,"",VLOOKUP(AA61&amp;AB61,$AJ:$AO,3,FALSE))</f>
        <v>香川</v>
      </c>
      <c r="Y61" s="471"/>
      <c r="Z61" s="39" t="s">
        <v>15</v>
      </c>
      <c r="AA61" s="306" t="s">
        <v>4</v>
      </c>
      <c r="AB61" s="307">
        <v>2</v>
      </c>
    </row>
    <row r="62" spans="1:28" s="21" customFormat="1" ht="15" customHeight="1" thickTop="1">
      <c r="A62" s="307"/>
      <c r="B62" s="307"/>
      <c r="C62" s="77" t="s">
        <v>14</v>
      </c>
      <c r="D62" s="472" t="str">
        <f>IF(ISERROR(VLOOKUP(A61&amp;B61,$AJ:$AO,4,FALSE))=TRUE,"",VLOOKUP(A61&amp;B61,$AJ:$AO,4,FALSE))</f>
        <v>新居浜卓研</v>
      </c>
      <c r="E62" s="472"/>
      <c r="F62" s="472"/>
      <c r="G62" s="472"/>
      <c r="H62" s="472"/>
      <c r="I62" s="74" t="s">
        <v>15</v>
      </c>
      <c r="J62" s="90"/>
      <c r="K62" s="90"/>
      <c r="L62" s="90"/>
      <c r="N62" s="90"/>
      <c r="O62" s="90"/>
      <c r="Q62" s="94"/>
      <c r="R62" s="91"/>
      <c r="S62" s="90"/>
      <c r="T62" s="77" t="s">
        <v>14</v>
      </c>
      <c r="U62" s="472" t="str">
        <f>IF(ISERROR(VLOOKUP(AA61&amp;AB61,$AJ:$AO,4,FALSE))=TRUE,"",VLOOKUP(AA61&amp;AB61,$AJ:$AO,4,FALSE))</f>
        <v>三宝</v>
      </c>
      <c r="V62" s="472"/>
      <c r="W62" s="472"/>
      <c r="X62" s="472"/>
      <c r="Y62" s="472"/>
      <c r="Z62" s="74" t="s">
        <v>15</v>
      </c>
      <c r="AA62" s="307"/>
      <c r="AB62" s="307"/>
    </row>
    <row r="63" spans="1:28" s="21" customFormat="1" ht="15" customHeight="1">
      <c r="J63" s="90"/>
      <c r="K63" s="90"/>
      <c r="L63" s="90"/>
      <c r="N63" s="90"/>
      <c r="O63" s="90"/>
      <c r="Q63" s="90"/>
      <c r="R63" s="90"/>
      <c r="S63" s="90"/>
    </row>
    <row r="64" spans="1:28" s="21" customFormat="1" ht="15" customHeight="1">
      <c r="A64" s="2" t="s">
        <v>9</v>
      </c>
      <c r="B64" s="321" t="s">
        <v>75</v>
      </c>
      <c r="C64" s="354"/>
      <c r="D64" s="354"/>
      <c r="E64" s="354"/>
      <c r="F64" s="354"/>
      <c r="G64" s="354"/>
      <c r="H64" s="354"/>
      <c r="I64" s="354"/>
      <c r="J64" s="156"/>
      <c r="K64" s="156"/>
      <c r="L64" s="156"/>
      <c r="N64" s="156"/>
      <c r="O64" s="156"/>
      <c r="Q64" s="156"/>
      <c r="R64" s="94"/>
      <c r="S64" s="156"/>
      <c r="T64" s="17"/>
      <c r="U64" s="17"/>
      <c r="V64" s="17"/>
    </row>
    <row r="65" spans="1:28" s="21" customFormat="1" ht="15" customHeight="1">
      <c r="J65" s="90"/>
      <c r="K65" s="90"/>
      <c r="L65" s="90"/>
      <c r="N65" s="90"/>
      <c r="O65" s="90"/>
      <c r="Q65" s="90"/>
      <c r="R65" s="90"/>
      <c r="S65" s="90"/>
    </row>
    <row r="66" spans="1:28" s="21" customFormat="1" ht="15" customHeight="1">
      <c r="A66" s="306" t="s">
        <v>3</v>
      </c>
      <c r="B66" s="307">
        <v>3</v>
      </c>
      <c r="C66" s="469" t="str">
        <f>IF(ISERROR(VLOOKUP(A66&amp;B66,$AJ:$AO,2,FALSE))=TRUE,"",VLOOKUP(A66&amp;B66,$AJ:$AO,2,FALSE))</f>
        <v>古田</v>
      </c>
      <c r="D66" s="470"/>
      <c r="E66" s="470"/>
      <c r="F66" s="38" t="s">
        <v>14</v>
      </c>
      <c r="G66" s="471" t="str">
        <f>IF(ISERROR(VLOOKUP(A66&amp;B66,$AJ:$AO,3,FALSE))=TRUE,"",VLOOKUP(A66&amp;B66,$AJ:$AO,3,FALSE))</f>
        <v>徳島</v>
      </c>
      <c r="H66" s="471"/>
      <c r="I66" s="39" t="s">
        <v>15</v>
      </c>
      <c r="J66" s="97"/>
      <c r="K66" s="97"/>
      <c r="L66" s="90"/>
      <c r="N66" s="90"/>
      <c r="O66" s="90"/>
      <c r="Q66" s="94"/>
      <c r="R66" s="90"/>
      <c r="S66" s="90"/>
    </row>
    <row r="67" spans="1:28" s="21" customFormat="1" ht="15" customHeight="1" thickBot="1">
      <c r="A67" s="307"/>
      <c r="B67" s="307"/>
      <c r="C67" s="77" t="s">
        <v>14</v>
      </c>
      <c r="D67" s="472" t="str">
        <f>IF(ISERROR(VLOOKUP(A66&amp;B66,$AJ:$AO,4,FALSE))=TRUE,"",VLOOKUP(A66&amp;B66,$AJ:$AO,4,FALSE))</f>
        <v>名西クラブ</v>
      </c>
      <c r="E67" s="472"/>
      <c r="F67" s="472"/>
      <c r="G67" s="472"/>
      <c r="H67" s="472"/>
      <c r="I67" s="74" t="s">
        <v>15</v>
      </c>
      <c r="J67" s="158"/>
      <c r="K67" s="159"/>
      <c r="L67" s="99"/>
      <c r="N67" s="90"/>
      <c r="O67" s="90"/>
      <c r="Q67" s="94"/>
      <c r="R67" s="215"/>
      <c r="S67" s="214"/>
      <c r="T67" s="469" t="str">
        <f>IF(ISERROR(VLOOKUP(AA67&amp;AB67,$AJ:$AO,2,FALSE))=TRUE,"",VLOOKUP(AA67&amp;AB67,$AJ:$AO,2,FALSE))</f>
        <v>川口</v>
      </c>
      <c r="U67" s="470"/>
      <c r="V67" s="470"/>
      <c r="W67" s="38" t="s">
        <v>14</v>
      </c>
      <c r="X67" s="471" t="str">
        <f>IF(ISERROR(VLOOKUP(AA67&amp;AB67,$AJ:$AO,3,FALSE))=TRUE,"",VLOOKUP(AA67&amp;AB67,$AJ:$AO,3,FALSE))</f>
        <v>香川</v>
      </c>
      <c r="Y67" s="471"/>
      <c r="Z67" s="39" t="s">
        <v>15</v>
      </c>
      <c r="AA67" s="306" t="s">
        <v>3</v>
      </c>
      <c r="AB67" s="307">
        <v>4</v>
      </c>
    </row>
    <row r="68" spans="1:28" s="21" customFormat="1" ht="15" customHeight="1" thickTop="1" thickBot="1">
      <c r="A68" s="306" t="s">
        <v>6</v>
      </c>
      <c r="B68" s="307">
        <v>3</v>
      </c>
      <c r="C68" s="469" t="str">
        <f>IF(ISERROR(VLOOKUP(A68&amp;B68,$AJ:$AO,2,FALSE))=TRUE,"",VLOOKUP(A68&amp;B68,$AJ:$AO,2,FALSE))</f>
        <v>井上</v>
      </c>
      <c r="D68" s="470"/>
      <c r="E68" s="470"/>
      <c r="F68" s="38" t="s">
        <v>14</v>
      </c>
      <c r="G68" s="471" t="str">
        <f>IF(ISERROR(VLOOKUP(A68&amp;B68,$AJ:$AO,3,FALSE))=TRUE,"",VLOOKUP(A68&amp;B68,$AJ:$AO,3,FALSE))</f>
        <v>香川</v>
      </c>
      <c r="H68" s="471"/>
      <c r="I68" s="39" t="s">
        <v>15</v>
      </c>
      <c r="J68" s="156"/>
      <c r="K68" s="175"/>
      <c r="L68" s="90"/>
      <c r="M68" s="238"/>
      <c r="N68" s="223"/>
      <c r="O68" s="90"/>
      <c r="Q68" s="94"/>
      <c r="R68" s="287"/>
      <c r="S68" s="175"/>
      <c r="T68" s="77" t="s">
        <v>14</v>
      </c>
      <c r="U68" s="472" t="str">
        <f>IF(ISERROR(VLOOKUP(AA67&amp;AB67,$AJ:$AO,4,FALSE))=TRUE,"",VLOOKUP(AA67&amp;AB67,$AJ:$AO,4,FALSE))</f>
        <v>桜ＴＴＣ</v>
      </c>
      <c r="V68" s="472"/>
      <c r="W68" s="472"/>
      <c r="X68" s="472"/>
      <c r="Y68" s="472"/>
      <c r="Z68" s="74" t="s">
        <v>15</v>
      </c>
      <c r="AA68" s="307"/>
      <c r="AB68" s="307"/>
    </row>
    <row r="69" spans="1:28" s="21" customFormat="1" ht="15" customHeight="1" thickTop="1" thickBot="1">
      <c r="A69" s="307"/>
      <c r="B69" s="307"/>
      <c r="C69" s="77" t="s">
        <v>14</v>
      </c>
      <c r="D69" s="472" t="str">
        <f>IF(ISERROR(VLOOKUP(A68&amp;B68,$AJ:$AO,4,FALSE))=TRUE,"",VLOOKUP(A68&amp;B68,$AJ:$AO,4,FALSE))</f>
        <v>香川昴</v>
      </c>
      <c r="E69" s="472"/>
      <c r="F69" s="472"/>
      <c r="G69" s="472"/>
      <c r="H69" s="472"/>
      <c r="I69" s="74" t="s">
        <v>15</v>
      </c>
      <c r="J69" s="159"/>
      <c r="K69" s="99"/>
      <c r="L69" s="246"/>
      <c r="M69" s="208"/>
      <c r="N69" s="208"/>
      <c r="O69" s="209"/>
      <c r="P69" s="209"/>
      <c r="Q69" s="222"/>
      <c r="R69" s="160"/>
      <c r="S69" s="162"/>
      <c r="T69" s="469" t="str">
        <f>IF(ISERROR(VLOOKUP(AA69&amp;AB69,$AJ:$AO,2,FALSE))=TRUE,"",VLOOKUP(AA69&amp;AB69,$AJ:$AO,2,FALSE))</f>
        <v>長谷川</v>
      </c>
      <c r="U69" s="470"/>
      <c r="V69" s="470"/>
      <c r="W69" s="38" t="s">
        <v>14</v>
      </c>
      <c r="X69" s="471" t="str">
        <f>IF(ISERROR(VLOOKUP(AA69&amp;AB69,$AJ:$AO,3,FALSE))=TRUE,"",VLOOKUP(AA69&amp;AB69,$AJ:$AO,3,FALSE))</f>
        <v>高知</v>
      </c>
      <c r="Y69" s="471"/>
      <c r="Z69" s="39" t="s">
        <v>15</v>
      </c>
      <c r="AA69" s="306" t="s">
        <v>4</v>
      </c>
      <c r="AB69" s="307">
        <v>3</v>
      </c>
    </row>
    <row r="70" spans="1:28" s="21" customFormat="1" ht="15" customHeight="1" thickTop="1" thickBot="1">
      <c r="A70" s="306" t="s">
        <v>5</v>
      </c>
      <c r="B70" s="307">
        <v>3</v>
      </c>
      <c r="C70" s="469" t="str">
        <f>IF(ISERROR(VLOOKUP(A70&amp;B70,$AJ:$AO,2,FALSE))=TRUE,"",VLOOKUP(A70&amp;B70,$AJ:$AO,2,FALSE))</f>
        <v>坂東</v>
      </c>
      <c r="D70" s="470"/>
      <c r="E70" s="470"/>
      <c r="F70" s="38" t="s">
        <v>14</v>
      </c>
      <c r="G70" s="471" t="str">
        <f>IF(ISERROR(VLOOKUP(A70&amp;B70,$AJ:$AO,3,FALSE))=TRUE,"",VLOOKUP(A70&amp;B70,$AJ:$AO,3,FALSE))</f>
        <v>徳島</v>
      </c>
      <c r="H70" s="471"/>
      <c r="I70" s="39" t="s">
        <v>15</v>
      </c>
      <c r="J70" s="245"/>
      <c r="K70" s="246"/>
      <c r="L70" s="94"/>
      <c r="N70" s="94"/>
      <c r="O70" s="90"/>
      <c r="Q70" s="94"/>
      <c r="R70" s="91"/>
      <c r="S70" s="90"/>
      <c r="T70" s="77" t="s">
        <v>14</v>
      </c>
      <c r="U70" s="472" t="str">
        <f>IF(ISERROR(VLOOKUP(AA69&amp;AB69,$AJ:$AO,4,FALSE))=TRUE,"",VLOOKUP(AA69&amp;AB69,$AJ:$AO,4,FALSE))</f>
        <v>ＰＲＯＵＤ</v>
      </c>
      <c r="V70" s="472"/>
      <c r="W70" s="472"/>
      <c r="X70" s="472"/>
      <c r="Y70" s="472"/>
      <c r="Z70" s="74" t="s">
        <v>15</v>
      </c>
      <c r="AA70" s="307"/>
      <c r="AB70" s="307"/>
    </row>
    <row r="71" spans="1:28" s="21" customFormat="1" ht="15" customHeight="1" thickTop="1">
      <c r="A71" s="307"/>
      <c r="B71" s="307"/>
      <c r="C71" s="77" t="s">
        <v>14</v>
      </c>
      <c r="D71" s="472" t="str">
        <f>IF(ISERROR(VLOOKUP(A70&amp;B70,$AJ:$AO,4,FALSE))=TRUE,"",VLOOKUP(A70&amp;B70,$AJ:$AO,4,FALSE))</f>
        <v>ベアーズ</v>
      </c>
      <c r="E71" s="472"/>
      <c r="F71" s="472"/>
      <c r="G71" s="472"/>
      <c r="H71" s="472"/>
      <c r="I71" s="74" t="s">
        <v>15</v>
      </c>
      <c r="J71" s="19"/>
      <c r="K71" s="19"/>
      <c r="L71" s="19"/>
      <c r="N71" s="19"/>
      <c r="R71" s="19"/>
    </row>
    <row r="72" spans="1:28" s="21" customFormat="1" ht="15" customHeight="1"/>
    <row r="73" spans="1:28" s="21" customFormat="1" ht="15" customHeight="1"/>
    <row r="74" spans="1:28" s="21" customFormat="1" ht="15" customHeight="1"/>
    <row r="75" spans="1:28" s="21" customFormat="1" ht="15" customHeight="1"/>
    <row r="76" spans="1:28" s="21" customFormat="1" ht="15" customHeight="1"/>
    <row r="77" spans="1:28" s="21" customFormat="1" ht="15" customHeight="1"/>
    <row r="78" spans="1:28" s="21" customFormat="1" ht="15" customHeight="1"/>
    <row r="79" spans="1:28" s="21" customFormat="1" ht="15" customHeight="1"/>
    <row r="80" spans="1:28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</sheetData>
  <mergeCells count="302">
    <mergeCell ref="T67:V67"/>
    <mergeCell ref="X67:Y67"/>
    <mergeCell ref="AA67:AA68"/>
    <mergeCell ref="AB67:AB68"/>
    <mergeCell ref="A68:A69"/>
    <mergeCell ref="B68:B69"/>
    <mergeCell ref="C68:E68"/>
    <mergeCell ref="G68:H68"/>
    <mergeCell ref="U68:Y68"/>
    <mergeCell ref="D69:H69"/>
    <mergeCell ref="AA69:AA70"/>
    <mergeCell ref="AB69:AB70"/>
    <mergeCell ref="A70:A71"/>
    <mergeCell ref="B70:B71"/>
    <mergeCell ref="C70:E70"/>
    <mergeCell ref="G70:H70"/>
    <mergeCell ref="U70:Y70"/>
    <mergeCell ref="D71:H71"/>
    <mergeCell ref="T69:V69"/>
    <mergeCell ref="X69:Y69"/>
    <mergeCell ref="B64:I64"/>
    <mergeCell ref="A66:A67"/>
    <mergeCell ref="B66:B67"/>
    <mergeCell ref="C66:E66"/>
    <mergeCell ref="G66:H66"/>
    <mergeCell ref="D67:H67"/>
    <mergeCell ref="A61:A62"/>
    <mergeCell ref="B61:B62"/>
    <mergeCell ref="C61:E61"/>
    <mergeCell ref="G61:H61"/>
    <mergeCell ref="T61:V61"/>
    <mergeCell ref="D62:H62"/>
    <mergeCell ref="U62:Y62"/>
    <mergeCell ref="X59:Y59"/>
    <mergeCell ref="AA59:AA60"/>
    <mergeCell ref="AB59:AB60"/>
    <mergeCell ref="D60:H60"/>
    <mergeCell ref="U60:Y60"/>
    <mergeCell ref="X61:Y61"/>
    <mergeCell ref="AA61:AA62"/>
    <mergeCell ref="AB61:AB62"/>
    <mergeCell ref="A59:A60"/>
    <mergeCell ref="B59:B60"/>
    <mergeCell ref="C59:E59"/>
    <mergeCell ref="G59:H59"/>
    <mergeCell ref="T59:V59"/>
    <mergeCell ref="A54:A55"/>
    <mergeCell ref="B54:B55"/>
    <mergeCell ref="C54:E54"/>
    <mergeCell ref="G54:H54"/>
    <mergeCell ref="T54:V54"/>
    <mergeCell ref="D55:H55"/>
    <mergeCell ref="U55:Y55"/>
    <mergeCell ref="X52:Y52"/>
    <mergeCell ref="AA52:AA53"/>
    <mergeCell ref="AB52:AB53"/>
    <mergeCell ref="D53:H53"/>
    <mergeCell ref="U53:Y53"/>
    <mergeCell ref="X54:Y54"/>
    <mergeCell ref="AA54:AA55"/>
    <mergeCell ref="AB54:AB55"/>
    <mergeCell ref="B57:H57"/>
    <mergeCell ref="B50:H50"/>
    <mergeCell ref="A52:A53"/>
    <mergeCell ref="B52:B53"/>
    <mergeCell ref="C52:E52"/>
    <mergeCell ref="G52:H52"/>
    <mergeCell ref="T52:V52"/>
    <mergeCell ref="A47:F47"/>
    <mergeCell ref="K47:L47"/>
    <mergeCell ref="R47:S47"/>
    <mergeCell ref="Y47:Z47"/>
    <mergeCell ref="AF47:AG47"/>
    <mergeCell ref="K48:L48"/>
    <mergeCell ref="R48:S48"/>
    <mergeCell ref="D41:AE41"/>
    <mergeCell ref="C43:H43"/>
    <mergeCell ref="A45:F45"/>
    <mergeCell ref="A46:F46"/>
    <mergeCell ref="K46:L46"/>
    <mergeCell ref="R46:S46"/>
    <mergeCell ref="Y46:Z46"/>
    <mergeCell ref="C22:G22"/>
    <mergeCell ref="I22:J22"/>
    <mergeCell ref="L22:M22"/>
    <mergeCell ref="N22:O22"/>
    <mergeCell ref="Q22:R22"/>
    <mergeCell ref="B21:D21"/>
    <mergeCell ref="N19:R20"/>
    <mergeCell ref="T19:V19"/>
    <mergeCell ref="X19:Y20"/>
    <mergeCell ref="C20:G20"/>
    <mergeCell ref="I20:J20"/>
    <mergeCell ref="L20:M20"/>
    <mergeCell ref="S20:T20"/>
    <mergeCell ref="V20:W20"/>
    <mergeCell ref="O17:Q17"/>
    <mergeCell ref="T17:V17"/>
    <mergeCell ref="X17:Y18"/>
    <mergeCell ref="Z17:AA18"/>
    <mergeCell ref="C18:G18"/>
    <mergeCell ref="N18:O18"/>
    <mergeCell ref="Q18:R18"/>
    <mergeCell ref="S18:T18"/>
    <mergeCell ref="V18:W18"/>
    <mergeCell ref="Z37:AA38"/>
    <mergeCell ref="Z39:AA40"/>
    <mergeCell ref="Z15:AA15"/>
    <mergeCell ref="D16:G16"/>
    <mergeCell ref="J16:L16"/>
    <mergeCell ref="O16:Q16"/>
    <mergeCell ref="T16:V16"/>
    <mergeCell ref="X16:Y16"/>
    <mergeCell ref="Z16:AA16"/>
    <mergeCell ref="X15:Y15"/>
    <mergeCell ref="X35:Y36"/>
    <mergeCell ref="X37:Y38"/>
    <mergeCell ref="T37:V37"/>
    <mergeCell ref="C38:G38"/>
    <mergeCell ref="I38:J38"/>
    <mergeCell ref="L38:M38"/>
    <mergeCell ref="S38:T38"/>
    <mergeCell ref="B35:D35"/>
    <mergeCell ref="X39:Y40"/>
    <mergeCell ref="C40:G40"/>
    <mergeCell ref="I40:J40"/>
    <mergeCell ref="L40:M40"/>
    <mergeCell ref="N40:O40"/>
    <mergeCell ref="Z19:AA20"/>
    <mergeCell ref="X24:Y24"/>
    <mergeCell ref="Z24:AA24"/>
    <mergeCell ref="T28:V28"/>
    <mergeCell ref="X28:Y29"/>
    <mergeCell ref="Z28:AA29"/>
    <mergeCell ref="S21:W22"/>
    <mergeCell ref="X21:Y22"/>
    <mergeCell ref="Z21:AA22"/>
    <mergeCell ref="X25:Y25"/>
    <mergeCell ref="Z25:AA25"/>
    <mergeCell ref="F12:G12"/>
    <mergeCell ref="J12:L12"/>
    <mergeCell ref="O12:Q12"/>
    <mergeCell ref="T12:V12"/>
    <mergeCell ref="X12:AB13"/>
    <mergeCell ref="C13:G13"/>
    <mergeCell ref="I13:J13"/>
    <mergeCell ref="L13:M13"/>
    <mergeCell ref="N13:O13"/>
    <mergeCell ref="V13:W13"/>
    <mergeCell ref="S13:T13"/>
    <mergeCell ref="J10:L10"/>
    <mergeCell ref="O10:Q10"/>
    <mergeCell ref="S10:W11"/>
    <mergeCell ref="Y10:AA10"/>
    <mergeCell ref="AC10:AD11"/>
    <mergeCell ref="AE10:AF11"/>
    <mergeCell ref="I11:J11"/>
    <mergeCell ref="L11:M11"/>
    <mergeCell ref="N11:O11"/>
    <mergeCell ref="Q11:R11"/>
    <mergeCell ref="AA11:AB11"/>
    <mergeCell ref="D1:AE1"/>
    <mergeCell ref="C3:G3"/>
    <mergeCell ref="F8:G8"/>
    <mergeCell ref="J8:L8"/>
    <mergeCell ref="N8:R9"/>
    <mergeCell ref="T8:V8"/>
    <mergeCell ref="Y8:AA8"/>
    <mergeCell ref="C9:G9"/>
    <mergeCell ref="I9:J9"/>
    <mergeCell ref="L9:M9"/>
    <mergeCell ref="C7:G7"/>
    <mergeCell ref="N7:O7"/>
    <mergeCell ref="Q7:R7"/>
    <mergeCell ref="S7:T7"/>
    <mergeCell ref="V7:W7"/>
    <mergeCell ref="X7:Y7"/>
    <mergeCell ref="AC8:AD9"/>
    <mergeCell ref="S9:T9"/>
    <mergeCell ref="V9:W9"/>
    <mergeCell ref="X9:Y9"/>
    <mergeCell ref="I6:M7"/>
    <mergeCell ref="AE4:AF4"/>
    <mergeCell ref="D5:G5"/>
    <mergeCell ref="J5:L5"/>
    <mergeCell ref="A6:A7"/>
    <mergeCell ref="AC4:AD4"/>
    <mergeCell ref="B6:D6"/>
    <mergeCell ref="F6:G6"/>
    <mergeCell ref="A8:A9"/>
    <mergeCell ref="AE5:AF5"/>
    <mergeCell ref="O6:Q6"/>
    <mergeCell ref="T6:V6"/>
    <mergeCell ref="Y6:AA6"/>
    <mergeCell ref="AC6:AD7"/>
    <mergeCell ref="AE6:AF7"/>
    <mergeCell ref="AA7:AB7"/>
    <mergeCell ref="A10:A11"/>
    <mergeCell ref="O5:Q5"/>
    <mergeCell ref="T5:V5"/>
    <mergeCell ref="Y5:AA5"/>
    <mergeCell ref="AC5:AD5"/>
    <mergeCell ref="Z35:AA36"/>
    <mergeCell ref="J28:L28"/>
    <mergeCell ref="A12:A13"/>
    <mergeCell ref="B5:C5"/>
    <mergeCell ref="AC12:AD13"/>
    <mergeCell ref="F21:G21"/>
    <mergeCell ref="J21:L21"/>
    <mergeCell ref="O21:Q21"/>
    <mergeCell ref="B8:D8"/>
    <mergeCell ref="B10:D10"/>
    <mergeCell ref="B12:D12"/>
    <mergeCell ref="F10:G10"/>
    <mergeCell ref="C11:G11"/>
    <mergeCell ref="B17:D17"/>
    <mergeCell ref="B25:C25"/>
    <mergeCell ref="D25:G25"/>
    <mergeCell ref="J25:L25"/>
    <mergeCell ref="O25:Q25"/>
    <mergeCell ref="T25:V25"/>
    <mergeCell ref="AE12:AF13"/>
    <mergeCell ref="AE8:AF9"/>
    <mergeCell ref="AA9:AB9"/>
    <mergeCell ref="X11:Y11"/>
    <mergeCell ref="Q13:R13"/>
    <mergeCell ref="A35:A36"/>
    <mergeCell ref="N36:O36"/>
    <mergeCell ref="Q36:R36"/>
    <mergeCell ref="S36:T36"/>
    <mergeCell ref="V36:W36"/>
    <mergeCell ref="I35:M36"/>
    <mergeCell ref="F35:G35"/>
    <mergeCell ref="O35:Q35"/>
    <mergeCell ref="T35:V35"/>
    <mergeCell ref="C36:G36"/>
    <mergeCell ref="B16:C16"/>
    <mergeCell ref="A17:A18"/>
    <mergeCell ref="A19:A20"/>
    <mergeCell ref="B19:D19"/>
    <mergeCell ref="F17:G17"/>
    <mergeCell ref="I17:M18"/>
    <mergeCell ref="F19:G19"/>
    <mergeCell ref="J19:L19"/>
    <mergeCell ref="A21:A22"/>
    <mergeCell ref="A26:A27"/>
    <mergeCell ref="B26:D26"/>
    <mergeCell ref="F26:G26"/>
    <mergeCell ref="I26:M27"/>
    <mergeCell ref="O26:Q26"/>
    <mergeCell ref="T26:V26"/>
    <mergeCell ref="X26:Y27"/>
    <mergeCell ref="Z26:AA27"/>
    <mergeCell ref="C27:G27"/>
    <mergeCell ref="N27:O27"/>
    <mergeCell ref="Q27:R27"/>
    <mergeCell ref="S27:T27"/>
    <mergeCell ref="V27:W27"/>
    <mergeCell ref="A28:A29"/>
    <mergeCell ref="B28:D28"/>
    <mergeCell ref="F28:G28"/>
    <mergeCell ref="N28:R29"/>
    <mergeCell ref="C29:G29"/>
    <mergeCell ref="I29:J29"/>
    <mergeCell ref="L29:M29"/>
    <mergeCell ref="S29:T29"/>
    <mergeCell ref="V29:W29"/>
    <mergeCell ref="A30:A31"/>
    <mergeCell ref="B30:D30"/>
    <mergeCell ref="F30:G30"/>
    <mergeCell ref="J30:L30"/>
    <mergeCell ref="O30:Q30"/>
    <mergeCell ref="S30:W31"/>
    <mergeCell ref="X34:Y34"/>
    <mergeCell ref="X30:Y31"/>
    <mergeCell ref="Z30:AA31"/>
    <mergeCell ref="C31:G31"/>
    <mergeCell ref="I31:J31"/>
    <mergeCell ref="L31:M31"/>
    <mergeCell ref="N31:O31"/>
    <mergeCell ref="Q31:R31"/>
    <mergeCell ref="W33:Y33"/>
    <mergeCell ref="Z33:AA33"/>
    <mergeCell ref="B34:C34"/>
    <mergeCell ref="D34:G34"/>
    <mergeCell ref="J34:L34"/>
    <mergeCell ref="O34:Q34"/>
    <mergeCell ref="T34:V34"/>
    <mergeCell ref="Z34:AA34"/>
    <mergeCell ref="A37:A38"/>
    <mergeCell ref="B37:D37"/>
    <mergeCell ref="F37:G37"/>
    <mergeCell ref="J37:L37"/>
    <mergeCell ref="N37:R38"/>
    <mergeCell ref="Q40:R40"/>
    <mergeCell ref="V38:W38"/>
    <mergeCell ref="A39:A40"/>
    <mergeCell ref="B39:D39"/>
    <mergeCell ref="F39:G39"/>
    <mergeCell ref="S39:W40"/>
    <mergeCell ref="J39:L39"/>
    <mergeCell ref="O39:Q39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orientation="portrait" blackAndWhite="1" verticalDpi="300" r:id="rId1"/>
  <headerFooter alignWithMargins="0">
    <oddFooter>&amp;C&amp;10-25-</oddFooter>
  </headerFooter>
  <rowBreaks count="1" manualBreakCount="1">
    <brk id="4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M189"/>
  <sheetViews>
    <sheetView view="pageBreakPreview" topLeftCell="A22" zoomScaleNormal="100" zoomScaleSheetLayoutView="100" workbookViewId="0">
      <selection activeCell="AC70" sqref="AC70"/>
    </sheetView>
  </sheetViews>
  <sheetFormatPr defaultColWidth="2.625" defaultRowHeight="15" customHeight="1"/>
  <cols>
    <col min="1" max="16384" width="2.625" style="3"/>
  </cols>
  <sheetData>
    <row r="1" spans="1:39" ht="21" customHeight="1">
      <c r="D1" s="401" t="s">
        <v>923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25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9" s="21" customFormat="1" ht="15" customHeight="1">
      <c r="X4" s="338">
        <v>21</v>
      </c>
      <c r="Y4" s="338"/>
      <c r="Z4" s="337" t="s">
        <v>2</v>
      </c>
      <c r="AA4" s="337"/>
      <c r="AB4" s="7"/>
      <c r="AC4" s="16"/>
    </row>
    <row r="5" spans="1:39" s="21" customFormat="1" ht="15" customHeight="1">
      <c r="A5" s="31"/>
      <c r="B5" s="483" t="s">
        <v>535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筒井</v>
      </c>
      <c r="K5" s="545"/>
      <c r="L5" s="545"/>
      <c r="M5" s="45"/>
      <c r="N5" s="46"/>
      <c r="O5" s="545" t="str">
        <f>B8</f>
        <v>井上</v>
      </c>
      <c r="P5" s="545"/>
      <c r="Q5" s="545"/>
      <c r="R5" s="45"/>
      <c r="S5" s="46"/>
      <c r="T5" s="545" t="str">
        <f>B10</f>
        <v>谷本</v>
      </c>
      <c r="U5" s="545"/>
      <c r="V5" s="545"/>
      <c r="W5" s="45"/>
      <c r="X5" s="540" t="s">
        <v>17</v>
      </c>
      <c r="Y5" s="541"/>
      <c r="Z5" s="527" t="s">
        <v>13</v>
      </c>
      <c r="AA5" s="528"/>
      <c r="AB5" s="33"/>
    </row>
    <row r="6" spans="1:39" s="21" customFormat="1" ht="15" customHeight="1">
      <c r="A6" s="383">
        <v>1</v>
      </c>
      <c r="B6" s="470" t="s">
        <v>241</v>
      </c>
      <c r="C6" s="470"/>
      <c r="D6" s="470"/>
      <c r="E6" s="38" t="s">
        <v>14</v>
      </c>
      <c r="F6" s="471" t="s">
        <v>84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">
        <v>934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400">
        <f>IF(AND(J6="",O6="",T6=""),"",COUNTIF(I6:W7,"○")*2+COUNTIF(I6:W7,"×"))</f>
        <v>4</v>
      </c>
      <c r="Y6" s="532"/>
      <c r="Z6" s="533">
        <f>IF(X6="","",RANK(X6,X6:Y11,))</f>
        <v>1</v>
      </c>
      <c r="AA6" s="534"/>
      <c r="AB6" s="16"/>
      <c r="AJ6" s="21" t="str">
        <f>B5&amp;Z6</f>
        <v>Ａ1</v>
      </c>
      <c r="AK6" s="21" t="str">
        <f>B6</f>
        <v>筒井</v>
      </c>
      <c r="AL6" s="21" t="str">
        <f>F6</f>
        <v>香川</v>
      </c>
      <c r="AM6" s="19" t="str">
        <f>C7</f>
        <v>高松卓愛クラブ</v>
      </c>
    </row>
    <row r="7" spans="1:39" s="21" customFormat="1" ht="15" customHeight="1">
      <c r="A7" s="384"/>
      <c r="B7" s="71" t="s">
        <v>14</v>
      </c>
      <c r="C7" s="556" t="s">
        <v>408</v>
      </c>
      <c r="D7" s="556"/>
      <c r="E7" s="556"/>
      <c r="F7" s="556"/>
      <c r="G7" s="556"/>
      <c r="H7" s="73" t="s">
        <v>15</v>
      </c>
      <c r="I7" s="430"/>
      <c r="J7" s="357"/>
      <c r="K7" s="357"/>
      <c r="L7" s="357"/>
      <c r="M7" s="357"/>
      <c r="N7" s="377" t="s">
        <v>935</v>
      </c>
      <c r="O7" s="374"/>
      <c r="P7" s="203" t="s">
        <v>932</v>
      </c>
      <c r="Q7" s="374" t="s">
        <v>933</v>
      </c>
      <c r="R7" s="402"/>
      <c r="S7" s="364">
        <v>2</v>
      </c>
      <c r="T7" s="364"/>
      <c r="U7" s="2" t="s">
        <v>8</v>
      </c>
      <c r="V7" s="364">
        <v>0</v>
      </c>
      <c r="W7" s="366"/>
      <c r="X7" s="353"/>
      <c r="Y7" s="416"/>
      <c r="Z7" s="535"/>
      <c r="AA7" s="536"/>
      <c r="AB7" s="16"/>
      <c r="AM7" s="19"/>
    </row>
    <row r="8" spans="1:39" s="21" customFormat="1" ht="15" customHeight="1">
      <c r="A8" s="408">
        <v>2</v>
      </c>
      <c r="B8" s="491" t="s">
        <v>193</v>
      </c>
      <c r="C8" s="491"/>
      <c r="D8" s="491"/>
      <c r="E8" s="42" t="s">
        <v>14</v>
      </c>
      <c r="F8" s="492" t="s">
        <v>82</v>
      </c>
      <c r="G8" s="492"/>
      <c r="H8" s="43" t="s">
        <v>15</v>
      </c>
      <c r="I8" s="66"/>
      <c r="J8" s="346" t="s">
        <v>930</v>
      </c>
      <c r="K8" s="346"/>
      <c r="L8" s="346"/>
      <c r="M8" s="63"/>
      <c r="N8" s="347"/>
      <c r="O8" s="348"/>
      <c r="P8" s="348"/>
      <c r="Q8" s="348"/>
      <c r="R8" s="378"/>
      <c r="S8" s="63"/>
      <c r="T8" s="346" t="s">
        <v>930</v>
      </c>
      <c r="U8" s="346"/>
      <c r="V8" s="346"/>
      <c r="W8" s="63"/>
      <c r="X8" s="341">
        <v>0</v>
      </c>
      <c r="Y8" s="407"/>
      <c r="Z8" s="537">
        <f>IF(X8="","",RANK(X8,X6:Y11,))</f>
        <v>3</v>
      </c>
      <c r="AA8" s="538"/>
      <c r="AB8" s="16"/>
      <c r="AJ8" s="21" t="str">
        <f>B5&amp;Z8</f>
        <v>Ａ3</v>
      </c>
      <c r="AK8" s="21" t="str">
        <f>B8</f>
        <v>井上</v>
      </c>
      <c r="AL8" s="21" t="str">
        <f>F8</f>
        <v>愛媛</v>
      </c>
      <c r="AM8" s="19" t="str">
        <f>C9</f>
        <v>さつき会</v>
      </c>
    </row>
    <row r="9" spans="1:39" s="21" customFormat="1" ht="15" customHeight="1">
      <c r="A9" s="408"/>
      <c r="B9" s="71" t="s">
        <v>14</v>
      </c>
      <c r="C9" s="525" t="s">
        <v>97</v>
      </c>
      <c r="D9" s="525"/>
      <c r="E9" s="525"/>
      <c r="F9" s="525"/>
      <c r="G9" s="525"/>
      <c r="H9" s="73" t="s">
        <v>15</v>
      </c>
      <c r="I9" s="373" t="s">
        <v>931</v>
      </c>
      <c r="J9" s="374"/>
      <c r="K9" s="205" t="s">
        <v>932</v>
      </c>
      <c r="L9" s="374" t="s">
        <v>933</v>
      </c>
      <c r="M9" s="402"/>
      <c r="N9" s="379"/>
      <c r="O9" s="380"/>
      <c r="P9" s="380"/>
      <c r="Q9" s="380"/>
      <c r="R9" s="381"/>
      <c r="S9" s="377" t="s">
        <v>931</v>
      </c>
      <c r="T9" s="374"/>
      <c r="U9" s="205" t="s">
        <v>932</v>
      </c>
      <c r="V9" s="374" t="s">
        <v>933</v>
      </c>
      <c r="W9" s="382"/>
      <c r="X9" s="353"/>
      <c r="Y9" s="416"/>
      <c r="Z9" s="535"/>
      <c r="AA9" s="536"/>
      <c r="AB9" s="16"/>
      <c r="AM9" s="19"/>
    </row>
    <row r="10" spans="1:39" s="21" customFormat="1" ht="15" customHeight="1">
      <c r="A10" s="341">
        <v>3</v>
      </c>
      <c r="B10" s="491" t="s">
        <v>441</v>
      </c>
      <c r="C10" s="491"/>
      <c r="D10" s="491"/>
      <c r="E10" s="42" t="s">
        <v>14</v>
      </c>
      <c r="F10" s="492" t="s">
        <v>84</v>
      </c>
      <c r="G10" s="492"/>
      <c r="H10" s="43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46" t="s">
        <v>934</v>
      </c>
      <c r="P10" s="346"/>
      <c r="Q10" s="346"/>
      <c r="R10" s="68"/>
      <c r="S10" s="357"/>
      <c r="T10" s="357"/>
      <c r="U10" s="357"/>
      <c r="V10" s="357"/>
      <c r="W10" s="357"/>
      <c r="X10" s="341">
        <f>IF(AND(J10="",O10="",T10=""),"",COUNTIF(I10:W11,"○")*2+COUNTIF(I10:W11,"×"))</f>
        <v>3</v>
      </c>
      <c r="Y10" s="407"/>
      <c r="Z10" s="537">
        <f>IF(X10="","",RANK(X10,X6:Y11,))</f>
        <v>2</v>
      </c>
      <c r="AA10" s="538"/>
      <c r="AB10" s="16"/>
      <c r="AJ10" s="21" t="str">
        <f>B5&amp;Z10</f>
        <v>Ａ2</v>
      </c>
      <c r="AK10" s="21" t="str">
        <f>B10</f>
        <v>谷本</v>
      </c>
      <c r="AL10" s="21" t="str">
        <f>F10</f>
        <v>香川</v>
      </c>
      <c r="AM10" s="19" t="str">
        <f>C11</f>
        <v>卓窓会</v>
      </c>
    </row>
    <row r="11" spans="1:39" s="21" customFormat="1" ht="15" customHeight="1">
      <c r="A11" s="342"/>
      <c r="B11" s="72" t="s">
        <v>14</v>
      </c>
      <c r="C11" s="475" t="s">
        <v>301</v>
      </c>
      <c r="D11" s="475"/>
      <c r="E11" s="475"/>
      <c r="F11" s="475"/>
      <c r="G11" s="475"/>
      <c r="H11" s="74" t="s">
        <v>15</v>
      </c>
      <c r="I11" s="335">
        <f>IF(V7="","",V7)</f>
        <v>0</v>
      </c>
      <c r="J11" s="336"/>
      <c r="K11" s="6" t="s">
        <v>8</v>
      </c>
      <c r="L11" s="336">
        <f>IF(S7="","",S7)</f>
        <v>2</v>
      </c>
      <c r="M11" s="336"/>
      <c r="N11" s="339" t="s">
        <v>935</v>
      </c>
      <c r="O11" s="336"/>
      <c r="P11" s="200" t="s">
        <v>932</v>
      </c>
      <c r="Q11" s="336" t="s">
        <v>933</v>
      </c>
      <c r="R11" s="340"/>
      <c r="S11" s="351"/>
      <c r="T11" s="351"/>
      <c r="U11" s="351"/>
      <c r="V11" s="351"/>
      <c r="W11" s="351"/>
      <c r="X11" s="342"/>
      <c r="Y11" s="435"/>
      <c r="Z11" s="542"/>
      <c r="AA11" s="543"/>
      <c r="AB11" s="16"/>
      <c r="AM11" s="19"/>
    </row>
    <row r="12" spans="1:39" s="21" customFormat="1" ht="4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6"/>
      <c r="L12" s="16"/>
      <c r="M12" s="17"/>
      <c r="N12" s="16"/>
      <c r="O12" s="16"/>
      <c r="P12" s="16"/>
      <c r="Q12" s="16"/>
      <c r="R12" s="17"/>
      <c r="S12" s="16"/>
      <c r="T12" s="16"/>
      <c r="U12" s="17"/>
      <c r="V12" s="17"/>
      <c r="W12" s="17"/>
      <c r="X12" s="17"/>
      <c r="Y12" s="17"/>
      <c r="Z12" s="16"/>
      <c r="AA12" s="16"/>
      <c r="AB12" s="16"/>
    </row>
    <row r="13" spans="1:39" s="21" customFormat="1" ht="15" customHeight="1">
      <c r="X13" s="338">
        <v>21</v>
      </c>
      <c r="Y13" s="338"/>
      <c r="Z13" s="337" t="s">
        <v>2</v>
      </c>
      <c r="AA13" s="337"/>
      <c r="AB13" s="16"/>
    </row>
    <row r="14" spans="1:39" s="21" customFormat="1" ht="15" customHeight="1">
      <c r="A14" s="31"/>
      <c r="B14" s="483" t="s">
        <v>536</v>
      </c>
      <c r="C14" s="483"/>
      <c r="D14" s="483" t="s">
        <v>25</v>
      </c>
      <c r="E14" s="483"/>
      <c r="F14" s="483"/>
      <c r="G14" s="483"/>
      <c r="H14" s="26"/>
      <c r="I14" s="44"/>
      <c r="J14" s="545" t="str">
        <f>B15</f>
        <v>高橋</v>
      </c>
      <c r="K14" s="545"/>
      <c r="L14" s="545"/>
      <c r="M14" s="45"/>
      <c r="N14" s="46"/>
      <c r="O14" s="545" t="str">
        <f>B17</f>
        <v>柏原</v>
      </c>
      <c r="P14" s="545"/>
      <c r="Q14" s="545"/>
      <c r="R14" s="45"/>
      <c r="S14" s="46"/>
      <c r="T14" s="545" t="str">
        <f>B19</f>
        <v>松本</v>
      </c>
      <c r="U14" s="545"/>
      <c r="V14" s="545"/>
      <c r="W14" s="45"/>
      <c r="X14" s="540" t="s">
        <v>17</v>
      </c>
      <c r="Y14" s="541"/>
      <c r="Z14" s="527" t="s">
        <v>13</v>
      </c>
      <c r="AA14" s="528"/>
      <c r="AB14" s="16"/>
    </row>
    <row r="15" spans="1:39" s="21" customFormat="1" ht="15" customHeight="1">
      <c r="A15" s="400">
        <v>1</v>
      </c>
      <c r="B15" s="470" t="s">
        <v>95</v>
      </c>
      <c r="C15" s="470"/>
      <c r="D15" s="470"/>
      <c r="E15" s="38" t="s">
        <v>14</v>
      </c>
      <c r="F15" s="471" t="s">
        <v>82</v>
      </c>
      <c r="G15" s="471"/>
      <c r="H15" s="39" t="s">
        <v>15</v>
      </c>
      <c r="I15" s="529"/>
      <c r="J15" s="485"/>
      <c r="K15" s="485"/>
      <c r="L15" s="485"/>
      <c r="M15" s="485"/>
      <c r="N15" s="48"/>
      <c r="O15" s="388" t="str">
        <f>IF(N16="","",IF(N16&gt;Q16,"○","×"))</f>
        <v>○</v>
      </c>
      <c r="P15" s="388"/>
      <c r="Q15" s="388"/>
      <c r="R15" s="59"/>
      <c r="S15" s="58"/>
      <c r="T15" s="388" t="str">
        <f>IF(S16="","",IF(S16&gt;V16,"○","×"))</f>
        <v>○</v>
      </c>
      <c r="U15" s="388"/>
      <c r="V15" s="388"/>
      <c r="W15" s="59"/>
      <c r="X15" s="400">
        <f>IF(AND(J15="",O15="",T15=""),"",COUNTIF(I15:W16,"○")*2+COUNTIF(I15:W16,"×"))</f>
        <v>4</v>
      </c>
      <c r="Y15" s="532"/>
      <c r="Z15" s="533">
        <f>IF(X15="","",RANK(X15,X15:Y20,))</f>
        <v>1</v>
      </c>
      <c r="AA15" s="534"/>
      <c r="AB15" s="16"/>
      <c r="AJ15" s="21" t="str">
        <f>B14&amp;Z15</f>
        <v>Ｂ1</v>
      </c>
      <c r="AK15" s="21" t="str">
        <f>B15</f>
        <v>高橋</v>
      </c>
      <c r="AL15" s="21" t="str">
        <f>F15</f>
        <v>愛媛</v>
      </c>
      <c r="AM15" s="19" t="str">
        <f>C16</f>
        <v>さつき会</v>
      </c>
    </row>
    <row r="16" spans="1:39" s="21" customFormat="1" ht="15" customHeight="1">
      <c r="A16" s="353"/>
      <c r="B16" s="71" t="s">
        <v>14</v>
      </c>
      <c r="C16" s="525" t="s">
        <v>97</v>
      </c>
      <c r="D16" s="525"/>
      <c r="E16" s="525"/>
      <c r="F16" s="525"/>
      <c r="G16" s="525"/>
      <c r="H16" s="73" t="s">
        <v>15</v>
      </c>
      <c r="I16" s="430"/>
      <c r="J16" s="357"/>
      <c r="K16" s="357"/>
      <c r="L16" s="357"/>
      <c r="M16" s="357"/>
      <c r="N16" s="365">
        <v>2</v>
      </c>
      <c r="O16" s="364"/>
      <c r="P16" s="2" t="s">
        <v>8</v>
      </c>
      <c r="Q16" s="364">
        <v>0</v>
      </c>
      <c r="R16" s="366"/>
      <c r="S16" s="364">
        <v>2</v>
      </c>
      <c r="T16" s="364"/>
      <c r="U16" s="2" t="s">
        <v>8</v>
      </c>
      <c r="V16" s="364">
        <v>0</v>
      </c>
      <c r="W16" s="366"/>
      <c r="X16" s="353"/>
      <c r="Y16" s="416"/>
      <c r="Z16" s="535"/>
      <c r="AA16" s="536"/>
      <c r="AB16" s="16"/>
      <c r="AM16" s="19"/>
    </row>
    <row r="17" spans="1:39" s="21" customFormat="1" ht="15" customHeight="1">
      <c r="A17" s="408">
        <v>2</v>
      </c>
      <c r="B17" s="491" t="s">
        <v>539</v>
      </c>
      <c r="C17" s="491"/>
      <c r="D17" s="491"/>
      <c r="E17" s="42" t="s">
        <v>14</v>
      </c>
      <c r="F17" s="492" t="s">
        <v>81</v>
      </c>
      <c r="G17" s="492"/>
      <c r="H17" s="43" t="s">
        <v>15</v>
      </c>
      <c r="I17" s="66"/>
      <c r="J17" s="346" t="str">
        <f>IF(I18="","",IF(I18&gt;L18,"○","×"))</f>
        <v>×</v>
      </c>
      <c r="K17" s="346"/>
      <c r="L17" s="346"/>
      <c r="M17" s="63"/>
      <c r="N17" s="347"/>
      <c r="O17" s="348"/>
      <c r="P17" s="348"/>
      <c r="Q17" s="348"/>
      <c r="R17" s="378"/>
      <c r="S17" s="63"/>
      <c r="T17" s="346" t="str">
        <f>IF(S18="","",IF(S18&gt;V18,"○","×"))</f>
        <v>×</v>
      </c>
      <c r="U17" s="346"/>
      <c r="V17" s="346"/>
      <c r="W17" s="63"/>
      <c r="X17" s="341">
        <f>IF(AND(J17="",O17="",T17=""),"",COUNTIF(I17:W18,"○")*2+COUNTIF(I17:W18,"×"))</f>
        <v>2</v>
      </c>
      <c r="Y17" s="407"/>
      <c r="Z17" s="537">
        <f>IF(X17="","",RANK(X17,X15:Y20,))</f>
        <v>3</v>
      </c>
      <c r="AA17" s="538"/>
      <c r="AB17" s="16"/>
      <c r="AJ17" s="21" t="str">
        <f>B14&amp;Z17</f>
        <v>Ｂ3</v>
      </c>
      <c r="AK17" s="21" t="str">
        <f>B17</f>
        <v>柏原</v>
      </c>
      <c r="AL17" s="21" t="str">
        <f>F17</f>
        <v>徳島</v>
      </c>
      <c r="AM17" s="19" t="str">
        <f>C18</f>
        <v>ノビアブランカ</v>
      </c>
    </row>
    <row r="18" spans="1:39" s="21" customFormat="1" ht="15" customHeight="1">
      <c r="A18" s="408"/>
      <c r="B18" s="71" t="s">
        <v>14</v>
      </c>
      <c r="C18" s="556" t="s">
        <v>437</v>
      </c>
      <c r="D18" s="556"/>
      <c r="E18" s="556"/>
      <c r="F18" s="556"/>
      <c r="G18" s="556"/>
      <c r="H18" s="73" t="s">
        <v>15</v>
      </c>
      <c r="I18" s="373">
        <f>IF(Q16="","",Q16)</f>
        <v>0</v>
      </c>
      <c r="J18" s="374"/>
      <c r="K18" s="5" t="s">
        <v>8</v>
      </c>
      <c r="L18" s="374">
        <f>IF(N16="","",N16)</f>
        <v>2</v>
      </c>
      <c r="M18" s="374"/>
      <c r="N18" s="379"/>
      <c r="O18" s="380"/>
      <c r="P18" s="380"/>
      <c r="Q18" s="380"/>
      <c r="R18" s="381"/>
      <c r="S18" s="374">
        <v>0</v>
      </c>
      <c r="T18" s="374"/>
      <c r="U18" s="5" t="s">
        <v>8</v>
      </c>
      <c r="V18" s="374">
        <v>2</v>
      </c>
      <c r="W18" s="374"/>
      <c r="X18" s="353"/>
      <c r="Y18" s="416"/>
      <c r="Z18" s="535"/>
      <c r="AA18" s="536"/>
      <c r="AB18" s="16"/>
      <c r="AM18" s="19"/>
    </row>
    <row r="19" spans="1:39" s="21" customFormat="1" ht="15" customHeight="1">
      <c r="A19" s="399">
        <v>3</v>
      </c>
      <c r="B19" s="491" t="s">
        <v>131</v>
      </c>
      <c r="C19" s="491"/>
      <c r="D19" s="491"/>
      <c r="E19" s="42" t="s">
        <v>14</v>
      </c>
      <c r="F19" s="492" t="s">
        <v>84</v>
      </c>
      <c r="G19" s="492"/>
      <c r="H19" s="43" t="s">
        <v>15</v>
      </c>
      <c r="I19" s="69"/>
      <c r="J19" s="356" t="str">
        <f>IF(I20="","",IF(I20&gt;L20,"○","×"))</f>
        <v>×</v>
      </c>
      <c r="K19" s="356"/>
      <c r="L19" s="356"/>
      <c r="M19" s="61"/>
      <c r="N19" s="60"/>
      <c r="O19" s="356" t="str">
        <f>IF(N20="","",IF(N20&gt;Q20,"○","×"))</f>
        <v>○</v>
      </c>
      <c r="P19" s="356"/>
      <c r="Q19" s="356"/>
      <c r="R19" s="68"/>
      <c r="S19" s="357"/>
      <c r="T19" s="357"/>
      <c r="U19" s="357"/>
      <c r="V19" s="357"/>
      <c r="W19" s="357"/>
      <c r="X19" s="341">
        <f>IF(AND(J19="",O19="",T19=""),"",COUNTIF(I19:W20,"○")*2+COUNTIF(I19:W20,"×"))</f>
        <v>3</v>
      </c>
      <c r="Y19" s="407"/>
      <c r="Z19" s="537">
        <f>IF(X19="","",RANK(X19,X15:Y20,))</f>
        <v>2</v>
      </c>
      <c r="AA19" s="538"/>
      <c r="AB19" s="16"/>
      <c r="AJ19" s="21" t="str">
        <f>B14&amp;Z19</f>
        <v>Ｂ2</v>
      </c>
      <c r="AK19" s="21" t="str">
        <f>B19</f>
        <v>松本</v>
      </c>
      <c r="AL19" s="21" t="str">
        <f>F19</f>
        <v>香川</v>
      </c>
      <c r="AM19" s="19" t="str">
        <f>C20</f>
        <v>綾川体協</v>
      </c>
    </row>
    <row r="20" spans="1:39" s="21" customFormat="1" ht="15" customHeight="1">
      <c r="A20" s="442"/>
      <c r="B20" s="72" t="s">
        <v>14</v>
      </c>
      <c r="C20" s="475" t="s">
        <v>449</v>
      </c>
      <c r="D20" s="475"/>
      <c r="E20" s="475"/>
      <c r="F20" s="475"/>
      <c r="G20" s="475"/>
      <c r="H20" s="74" t="s">
        <v>15</v>
      </c>
      <c r="I20" s="335">
        <f>IF(V16="","",V16)</f>
        <v>0</v>
      </c>
      <c r="J20" s="336"/>
      <c r="K20" s="6" t="s">
        <v>8</v>
      </c>
      <c r="L20" s="336">
        <f>IF(S16="","",S16)</f>
        <v>2</v>
      </c>
      <c r="M20" s="336"/>
      <c r="N20" s="339">
        <f>IF(V18="","",V18)</f>
        <v>2</v>
      </c>
      <c r="O20" s="336"/>
      <c r="P20" s="6" t="s">
        <v>8</v>
      </c>
      <c r="Q20" s="336">
        <f>IF(S18="","",S18)</f>
        <v>0</v>
      </c>
      <c r="R20" s="340"/>
      <c r="S20" s="351"/>
      <c r="T20" s="351"/>
      <c r="U20" s="351"/>
      <c r="V20" s="351"/>
      <c r="W20" s="351"/>
      <c r="X20" s="342"/>
      <c r="Y20" s="435"/>
      <c r="Z20" s="542"/>
      <c r="AA20" s="543"/>
      <c r="AB20" s="16"/>
      <c r="AM20" s="19"/>
    </row>
    <row r="21" spans="1:39" s="21" customFormat="1" ht="5.0999999999999996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17"/>
      <c r="N21" s="16"/>
      <c r="O21" s="16"/>
      <c r="P21" s="16"/>
      <c r="Q21" s="16"/>
      <c r="R21" s="17"/>
      <c r="S21" s="16"/>
      <c r="T21" s="16"/>
      <c r="U21" s="17"/>
      <c r="V21" s="17"/>
      <c r="W21" s="17"/>
      <c r="X21" s="17"/>
      <c r="Y21" s="17"/>
      <c r="Z21" s="16"/>
      <c r="AA21" s="16"/>
      <c r="AB21" s="16"/>
      <c r="AC21" s="16"/>
    </row>
    <row r="22" spans="1:39" s="21" customFormat="1" ht="15" customHeight="1">
      <c r="X22" s="338">
        <v>22</v>
      </c>
      <c r="Y22" s="338"/>
      <c r="Z22" s="337" t="s">
        <v>2</v>
      </c>
      <c r="AA22" s="337"/>
      <c r="AB22" s="7"/>
      <c r="AC22" s="16"/>
    </row>
    <row r="23" spans="1:39" s="21" customFormat="1" ht="15" customHeight="1">
      <c r="A23" s="31"/>
      <c r="B23" s="483" t="s">
        <v>5</v>
      </c>
      <c r="C23" s="483"/>
      <c r="D23" s="483" t="s">
        <v>25</v>
      </c>
      <c r="E23" s="483"/>
      <c r="F23" s="483"/>
      <c r="G23" s="483"/>
      <c r="H23" s="26"/>
      <c r="I23" s="44"/>
      <c r="J23" s="545" t="str">
        <f>B24</f>
        <v>岡崎</v>
      </c>
      <c r="K23" s="545"/>
      <c r="L23" s="545"/>
      <c r="M23" s="45"/>
      <c r="N23" s="46"/>
      <c r="O23" s="545" t="str">
        <f>B26</f>
        <v>松本</v>
      </c>
      <c r="P23" s="545"/>
      <c r="Q23" s="545"/>
      <c r="R23" s="45"/>
      <c r="S23" s="46"/>
      <c r="T23" s="545" t="str">
        <f>B28</f>
        <v>田岡</v>
      </c>
      <c r="U23" s="545"/>
      <c r="V23" s="545"/>
      <c r="W23" s="45"/>
      <c r="X23" s="540" t="s">
        <v>17</v>
      </c>
      <c r="Y23" s="541"/>
      <c r="Z23" s="527" t="s">
        <v>13</v>
      </c>
      <c r="AA23" s="528"/>
      <c r="AB23" s="27"/>
    </row>
    <row r="24" spans="1:39" s="21" customFormat="1" ht="15" customHeight="1">
      <c r="A24" s="400">
        <v>1</v>
      </c>
      <c r="B24" s="470" t="s">
        <v>399</v>
      </c>
      <c r="C24" s="470"/>
      <c r="D24" s="470"/>
      <c r="E24" s="38" t="s">
        <v>14</v>
      </c>
      <c r="F24" s="471" t="s">
        <v>79</v>
      </c>
      <c r="G24" s="471"/>
      <c r="H24" s="39" t="s">
        <v>15</v>
      </c>
      <c r="I24" s="529"/>
      <c r="J24" s="485"/>
      <c r="K24" s="485"/>
      <c r="L24" s="485"/>
      <c r="M24" s="485"/>
      <c r="N24" s="48"/>
      <c r="O24" s="388" t="str">
        <f>IF(N25="","",IF(N25&gt;Q25,"○","×"))</f>
        <v>×</v>
      </c>
      <c r="P24" s="388"/>
      <c r="Q24" s="388"/>
      <c r="R24" s="59"/>
      <c r="S24" s="58"/>
      <c r="T24" s="388" t="str">
        <f>IF(S25="","",IF(S25&gt;V25,"○","×"))</f>
        <v>○</v>
      </c>
      <c r="U24" s="388"/>
      <c r="V24" s="388"/>
      <c r="W24" s="59"/>
      <c r="X24" s="400">
        <f>IF(AND(J24="",O24="",T24=""),"",COUNTIF(I24:W25,"○")*2+COUNTIF(I24:W25,"×"))</f>
        <v>3</v>
      </c>
      <c r="Y24" s="532"/>
      <c r="Z24" s="533">
        <f>IF(X24="","",RANK(X24,X24:Y29,))</f>
        <v>2</v>
      </c>
      <c r="AA24" s="534"/>
      <c r="AJ24" s="21" t="str">
        <f>B23&amp;Z24</f>
        <v>Ｃ2</v>
      </c>
      <c r="AK24" s="21" t="str">
        <f>B24</f>
        <v>岡崎</v>
      </c>
      <c r="AL24" s="21" t="str">
        <f>F24</f>
        <v>高知</v>
      </c>
      <c r="AM24" s="19" t="str">
        <f>C25</f>
        <v>黒潮クラブ</v>
      </c>
    </row>
    <row r="25" spans="1:39" s="21" customFormat="1" ht="15" customHeight="1">
      <c r="A25" s="353"/>
      <c r="B25" s="71" t="s">
        <v>14</v>
      </c>
      <c r="C25" s="525" t="s">
        <v>86</v>
      </c>
      <c r="D25" s="525"/>
      <c r="E25" s="525"/>
      <c r="F25" s="525"/>
      <c r="G25" s="525"/>
      <c r="H25" s="73" t="s">
        <v>15</v>
      </c>
      <c r="I25" s="430"/>
      <c r="J25" s="357"/>
      <c r="K25" s="357"/>
      <c r="L25" s="357"/>
      <c r="M25" s="357"/>
      <c r="N25" s="365">
        <v>0</v>
      </c>
      <c r="O25" s="364"/>
      <c r="P25" s="2" t="s">
        <v>8</v>
      </c>
      <c r="Q25" s="364">
        <v>2</v>
      </c>
      <c r="R25" s="366"/>
      <c r="S25" s="364">
        <v>2</v>
      </c>
      <c r="T25" s="364"/>
      <c r="U25" s="2" t="s">
        <v>8</v>
      </c>
      <c r="V25" s="364">
        <v>0</v>
      </c>
      <c r="W25" s="366"/>
      <c r="X25" s="353"/>
      <c r="Y25" s="416"/>
      <c r="Z25" s="535"/>
      <c r="AA25" s="536"/>
      <c r="AM25" s="19"/>
    </row>
    <row r="26" spans="1:39" s="21" customFormat="1" ht="15" customHeight="1">
      <c r="A26" s="422">
        <v>2</v>
      </c>
      <c r="B26" s="491" t="s">
        <v>131</v>
      </c>
      <c r="C26" s="491"/>
      <c r="D26" s="491"/>
      <c r="E26" s="42" t="s">
        <v>14</v>
      </c>
      <c r="F26" s="492" t="s">
        <v>84</v>
      </c>
      <c r="G26" s="492"/>
      <c r="H26" s="43" t="s">
        <v>15</v>
      </c>
      <c r="I26" s="66"/>
      <c r="J26" s="346" t="str">
        <f>IF(I27="","",IF(I27&gt;L27,"○","×"))</f>
        <v>○</v>
      </c>
      <c r="K26" s="346"/>
      <c r="L26" s="346"/>
      <c r="M26" s="63"/>
      <c r="N26" s="347"/>
      <c r="O26" s="348"/>
      <c r="P26" s="348"/>
      <c r="Q26" s="348"/>
      <c r="R26" s="378"/>
      <c r="S26" s="63"/>
      <c r="T26" s="346" t="str">
        <f>IF(S27="","",IF(S27&gt;V27,"○","×"))</f>
        <v>○</v>
      </c>
      <c r="U26" s="346"/>
      <c r="V26" s="346"/>
      <c r="W26" s="63"/>
      <c r="X26" s="341">
        <f>IF(AND(J26="",O26="",T26=""),"",COUNTIF(I26:W27,"○")*2+COUNTIF(I26:W27,"×"))</f>
        <v>4</v>
      </c>
      <c r="Y26" s="407"/>
      <c r="Z26" s="537">
        <f>IF(X26="","",RANK(X26,X24:Y29,))</f>
        <v>1</v>
      </c>
      <c r="AA26" s="538"/>
      <c r="AJ26" s="21" t="str">
        <f>B23&amp;Z26</f>
        <v>Ｃ1</v>
      </c>
      <c r="AK26" s="21" t="str">
        <f>B26</f>
        <v>松本</v>
      </c>
      <c r="AL26" s="21" t="str">
        <f>F26</f>
        <v>香川</v>
      </c>
      <c r="AM26" s="19" t="str">
        <f>C27</f>
        <v>高松卓愛クラブ</v>
      </c>
    </row>
    <row r="27" spans="1:39" s="21" customFormat="1" ht="15" customHeight="1">
      <c r="A27" s="422"/>
      <c r="B27" s="71" t="s">
        <v>14</v>
      </c>
      <c r="C27" s="556" t="s">
        <v>408</v>
      </c>
      <c r="D27" s="556"/>
      <c r="E27" s="556"/>
      <c r="F27" s="556"/>
      <c r="G27" s="556"/>
      <c r="H27" s="73" t="s">
        <v>15</v>
      </c>
      <c r="I27" s="373">
        <f>IF(Q25="","",Q25)</f>
        <v>2</v>
      </c>
      <c r="J27" s="374"/>
      <c r="K27" s="5" t="s">
        <v>8</v>
      </c>
      <c r="L27" s="374">
        <f>IF(N25="","",N25)</f>
        <v>0</v>
      </c>
      <c r="M27" s="374"/>
      <c r="N27" s="379"/>
      <c r="O27" s="380"/>
      <c r="P27" s="380"/>
      <c r="Q27" s="380"/>
      <c r="R27" s="381"/>
      <c r="S27" s="374">
        <v>2</v>
      </c>
      <c r="T27" s="374"/>
      <c r="U27" s="5" t="s">
        <v>8</v>
      </c>
      <c r="V27" s="374">
        <v>0</v>
      </c>
      <c r="W27" s="374"/>
      <c r="X27" s="353"/>
      <c r="Y27" s="416"/>
      <c r="Z27" s="535"/>
      <c r="AA27" s="536"/>
      <c r="AM27" s="19"/>
    </row>
    <row r="28" spans="1:39" s="21" customFormat="1" ht="15" customHeight="1">
      <c r="A28" s="341">
        <v>3</v>
      </c>
      <c r="B28" s="491" t="s">
        <v>229</v>
      </c>
      <c r="C28" s="491"/>
      <c r="D28" s="491"/>
      <c r="E28" s="42" t="s">
        <v>14</v>
      </c>
      <c r="F28" s="492" t="s">
        <v>84</v>
      </c>
      <c r="G28" s="492"/>
      <c r="H28" s="43" t="s">
        <v>15</v>
      </c>
      <c r="I28" s="69"/>
      <c r="J28" s="356" t="str">
        <f>IF(I29="","",IF(I29&gt;L29,"○","×"))</f>
        <v>×</v>
      </c>
      <c r="K28" s="356"/>
      <c r="L28" s="356"/>
      <c r="M28" s="61"/>
      <c r="N28" s="60"/>
      <c r="O28" s="356" t="str">
        <f>IF(N29="","",IF(N29&gt;Q29,"○","×"))</f>
        <v>×</v>
      </c>
      <c r="P28" s="356"/>
      <c r="Q28" s="356"/>
      <c r="R28" s="68"/>
      <c r="S28" s="357"/>
      <c r="T28" s="357"/>
      <c r="U28" s="357"/>
      <c r="V28" s="357"/>
      <c r="W28" s="357"/>
      <c r="X28" s="341">
        <f>IF(AND(J28="",O28="",T28=""),"",COUNTIF(I28:W29,"○")*2+COUNTIF(I28:W29,"×"))</f>
        <v>2</v>
      </c>
      <c r="Y28" s="407"/>
      <c r="Z28" s="537">
        <f>IF(X28="","",RANK(X28,X24:Y29,))</f>
        <v>3</v>
      </c>
      <c r="AA28" s="538"/>
      <c r="AJ28" s="21" t="str">
        <f>B23&amp;Z28</f>
        <v>Ｃ3</v>
      </c>
      <c r="AK28" s="21" t="str">
        <f>B28</f>
        <v>田岡</v>
      </c>
      <c r="AL28" s="21" t="str">
        <f>F28</f>
        <v>香川</v>
      </c>
      <c r="AM28" s="19" t="str">
        <f>C29</f>
        <v>卓窓会</v>
      </c>
    </row>
    <row r="29" spans="1:39" s="21" customFormat="1" ht="15" customHeight="1">
      <c r="A29" s="342"/>
      <c r="B29" s="72" t="s">
        <v>14</v>
      </c>
      <c r="C29" s="475" t="s">
        <v>301</v>
      </c>
      <c r="D29" s="475"/>
      <c r="E29" s="475"/>
      <c r="F29" s="475"/>
      <c r="G29" s="475"/>
      <c r="H29" s="74" t="s">
        <v>15</v>
      </c>
      <c r="I29" s="335">
        <f>IF(V25="","",V25)</f>
        <v>0</v>
      </c>
      <c r="J29" s="336"/>
      <c r="K29" s="6" t="s">
        <v>8</v>
      </c>
      <c r="L29" s="336">
        <f>IF(S25="","",S25)</f>
        <v>2</v>
      </c>
      <c r="M29" s="336"/>
      <c r="N29" s="339">
        <f>IF(V27="","",V27)</f>
        <v>0</v>
      </c>
      <c r="O29" s="336"/>
      <c r="P29" s="6" t="s">
        <v>8</v>
      </c>
      <c r="Q29" s="336">
        <f>IF(S27="","",S27)</f>
        <v>2</v>
      </c>
      <c r="R29" s="340"/>
      <c r="S29" s="351"/>
      <c r="T29" s="351"/>
      <c r="U29" s="351"/>
      <c r="V29" s="351"/>
      <c r="W29" s="351"/>
      <c r="X29" s="342"/>
      <c r="Y29" s="435"/>
      <c r="Z29" s="542"/>
      <c r="AA29" s="543"/>
      <c r="AM29" s="19"/>
    </row>
    <row r="30" spans="1:39" s="21" customFormat="1" ht="4.5" customHeight="1">
      <c r="A30" s="17"/>
      <c r="B30" s="42"/>
      <c r="C30" s="37"/>
      <c r="D30" s="37"/>
      <c r="E30" s="37"/>
      <c r="F30" s="37"/>
      <c r="G30" s="37"/>
      <c r="H30" s="42"/>
      <c r="I30" s="16"/>
      <c r="J30" s="16"/>
      <c r="K30" s="2"/>
      <c r="L30" s="16"/>
      <c r="M30" s="16"/>
      <c r="N30" s="16"/>
      <c r="O30" s="16"/>
      <c r="P30" s="2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</row>
    <row r="31" spans="1:39" s="21" customFormat="1" ht="15" customHeight="1">
      <c r="X31" s="338">
        <v>22</v>
      </c>
      <c r="Y31" s="338"/>
      <c r="Z31" s="337" t="s">
        <v>2</v>
      </c>
      <c r="AA31" s="337"/>
      <c r="AB31" s="7"/>
      <c r="AC31" s="16"/>
    </row>
    <row r="32" spans="1:39" s="21" customFormat="1" ht="15" customHeight="1">
      <c r="A32" s="31"/>
      <c r="B32" s="483" t="s">
        <v>537</v>
      </c>
      <c r="C32" s="483"/>
      <c r="D32" s="483" t="s">
        <v>25</v>
      </c>
      <c r="E32" s="483"/>
      <c r="F32" s="483"/>
      <c r="G32" s="483"/>
      <c r="H32" s="26"/>
      <c r="I32" s="44"/>
      <c r="J32" s="545" t="str">
        <f>B33</f>
        <v>佐伯</v>
      </c>
      <c r="K32" s="545"/>
      <c r="L32" s="545"/>
      <c r="M32" s="45"/>
      <c r="N32" s="46"/>
      <c r="O32" s="545" t="str">
        <f>B35</f>
        <v>窪田</v>
      </c>
      <c r="P32" s="545"/>
      <c r="Q32" s="545"/>
      <c r="R32" s="45"/>
      <c r="S32" s="46"/>
      <c r="T32" s="545" t="str">
        <f>B37</f>
        <v>白川</v>
      </c>
      <c r="U32" s="545"/>
      <c r="V32" s="545"/>
      <c r="W32" s="45"/>
      <c r="X32" s="540" t="s">
        <v>17</v>
      </c>
      <c r="Y32" s="541"/>
      <c r="Z32" s="527" t="s">
        <v>13</v>
      </c>
      <c r="AA32" s="528"/>
      <c r="AB32" s="27"/>
    </row>
    <row r="33" spans="1:39" s="21" customFormat="1" ht="15" customHeight="1">
      <c r="A33" s="400">
        <v>1</v>
      </c>
      <c r="B33" s="470" t="s">
        <v>434</v>
      </c>
      <c r="C33" s="470"/>
      <c r="D33" s="470"/>
      <c r="E33" s="38" t="s">
        <v>14</v>
      </c>
      <c r="F33" s="471" t="s">
        <v>82</v>
      </c>
      <c r="G33" s="471"/>
      <c r="H33" s="39" t="s">
        <v>15</v>
      </c>
      <c r="I33" s="529"/>
      <c r="J33" s="485"/>
      <c r="K33" s="485"/>
      <c r="L33" s="485"/>
      <c r="M33" s="485"/>
      <c r="N33" s="48"/>
      <c r="O33" s="388" t="str">
        <f>IF(N34="","",IF(N34&gt;Q34,"○","×"))</f>
        <v>×</v>
      </c>
      <c r="P33" s="388"/>
      <c r="Q33" s="388"/>
      <c r="R33" s="59"/>
      <c r="S33" s="58"/>
      <c r="T33" s="388" t="str">
        <f>IF(S34="","",IF(S34&gt;V34,"○","×"))</f>
        <v>○</v>
      </c>
      <c r="U33" s="388"/>
      <c r="V33" s="388"/>
      <c r="W33" s="59"/>
      <c r="X33" s="400">
        <f>IF(AND(J33="",O33="",T33=""),"",COUNTIF(I33:W34,"○")*2+COUNTIF(I33:W34,"×"))</f>
        <v>3</v>
      </c>
      <c r="Y33" s="532"/>
      <c r="Z33" s="533">
        <f>IF(X33="","",RANK(X33,X33:Y38,))</f>
        <v>2</v>
      </c>
      <c r="AA33" s="534"/>
      <c r="AJ33" s="21" t="str">
        <f>B32&amp;Z33</f>
        <v>Ｄ2</v>
      </c>
      <c r="AK33" s="21" t="str">
        <f>B33</f>
        <v>佐伯</v>
      </c>
      <c r="AL33" s="21" t="str">
        <f>F33</f>
        <v>愛媛</v>
      </c>
      <c r="AM33" s="19" t="str">
        <f>C34</f>
        <v>あたごクラブ</v>
      </c>
    </row>
    <row r="34" spans="1:39" s="21" customFormat="1" ht="15" customHeight="1">
      <c r="A34" s="353"/>
      <c r="B34" s="71" t="s">
        <v>14</v>
      </c>
      <c r="C34" s="525" t="s">
        <v>89</v>
      </c>
      <c r="D34" s="525"/>
      <c r="E34" s="525"/>
      <c r="F34" s="525"/>
      <c r="G34" s="525"/>
      <c r="H34" s="73" t="s">
        <v>15</v>
      </c>
      <c r="I34" s="430"/>
      <c r="J34" s="357"/>
      <c r="K34" s="357"/>
      <c r="L34" s="357"/>
      <c r="M34" s="357"/>
      <c r="N34" s="365">
        <v>0</v>
      </c>
      <c r="O34" s="364"/>
      <c r="P34" s="2" t="s">
        <v>8</v>
      </c>
      <c r="Q34" s="364">
        <v>2</v>
      </c>
      <c r="R34" s="366"/>
      <c r="S34" s="364">
        <v>2</v>
      </c>
      <c r="T34" s="364"/>
      <c r="U34" s="2" t="s">
        <v>8</v>
      </c>
      <c r="V34" s="364">
        <v>1</v>
      </c>
      <c r="W34" s="366"/>
      <c r="X34" s="353"/>
      <c r="Y34" s="416"/>
      <c r="Z34" s="535"/>
      <c r="AA34" s="536"/>
      <c r="AM34" s="19"/>
    </row>
    <row r="35" spans="1:39" s="21" customFormat="1" ht="15" customHeight="1">
      <c r="A35" s="422">
        <v>2</v>
      </c>
      <c r="B35" s="491" t="s">
        <v>246</v>
      </c>
      <c r="C35" s="491"/>
      <c r="D35" s="491"/>
      <c r="E35" s="42" t="s">
        <v>14</v>
      </c>
      <c r="F35" s="492" t="s">
        <v>84</v>
      </c>
      <c r="G35" s="492"/>
      <c r="H35" s="43" t="s">
        <v>15</v>
      </c>
      <c r="I35" s="66"/>
      <c r="J35" s="346" t="str">
        <f>IF(I36="","",IF(I36&gt;L36,"○","×"))</f>
        <v>○</v>
      </c>
      <c r="K35" s="346"/>
      <c r="L35" s="346"/>
      <c r="M35" s="63"/>
      <c r="N35" s="347"/>
      <c r="O35" s="348"/>
      <c r="P35" s="348"/>
      <c r="Q35" s="348"/>
      <c r="R35" s="378"/>
      <c r="S35" s="63"/>
      <c r="T35" s="346" t="str">
        <f>IF(S36="","",IF(S36&gt;V36,"○","×"))</f>
        <v>○</v>
      </c>
      <c r="U35" s="346"/>
      <c r="V35" s="346"/>
      <c r="W35" s="63"/>
      <c r="X35" s="341">
        <f>IF(AND(J35="",O35="",T35=""),"",COUNTIF(I35:W36,"○")*2+COUNTIF(I35:W36,"×"))</f>
        <v>4</v>
      </c>
      <c r="Y35" s="407"/>
      <c r="Z35" s="537">
        <f>IF(X35="","",RANK(X35,X33:Y38,))</f>
        <v>1</v>
      </c>
      <c r="AA35" s="538"/>
      <c r="AJ35" s="21" t="str">
        <f>B32&amp;Z35</f>
        <v>Ｄ1</v>
      </c>
      <c r="AK35" s="21" t="str">
        <f>B35</f>
        <v>窪田</v>
      </c>
      <c r="AL35" s="21" t="str">
        <f>F35</f>
        <v>香川</v>
      </c>
      <c r="AM35" s="19" t="str">
        <f>C36</f>
        <v>クローバ</v>
      </c>
    </row>
    <row r="36" spans="1:39" s="21" customFormat="1" ht="15" customHeight="1">
      <c r="A36" s="422"/>
      <c r="B36" s="71" t="s">
        <v>14</v>
      </c>
      <c r="C36" s="525" t="s">
        <v>219</v>
      </c>
      <c r="D36" s="525"/>
      <c r="E36" s="525"/>
      <c r="F36" s="525"/>
      <c r="G36" s="525"/>
      <c r="H36" s="73" t="s">
        <v>15</v>
      </c>
      <c r="I36" s="373">
        <f>IF(Q34="","",Q34)</f>
        <v>2</v>
      </c>
      <c r="J36" s="374"/>
      <c r="K36" s="5" t="s">
        <v>8</v>
      </c>
      <c r="L36" s="374">
        <f>IF(N34="","",N34)</f>
        <v>0</v>
      </c>
      <c r="M36" s="374"/>
      <c r="N36" s="379"/>
      <c r="O36" s="380"/>
      <c r="P36" s="380"/>
      <c r="Q36" s="380"/>
      <c r="R36" s="381"/>
      <c r="S36" s="374">
        <v>2</v>
      </c>
      <c r="T36" s="374"/>
      <c r="U36" s="5" t="s">
        <v>8</v>
      </c>
      <c r="V36" s="374">
        <v>0</v>
      </c>
      <c r="W36" s="374"/>
      <c r="X36" s="353"/>
      <c r="Y36" s="416"/>
      <c r="Z36" s="535"/>
      <c r="AA36" s="536"/>
      <c r="AM36" s="19"/>
    </row>
    <row r="37" spans="1:39" s="21" customFormat="1" ht="15" customHeight="1">
      <c r="A37" s="341">
        <v>3</v>
      </c>
      <c r="B37" s="491" t="s">
        <v>540</v>
      </c>
      <c r="C37" s="491"/>
      <c r="D37" s="491"/>
      <c r="E37" s="42" t="s">
        <v>14</v>
      </c>
      <c r="F37" s="492" t="s">
        <v>84</v>
      </c>
      <c r="G37" s="492"/>
      <c r="H37" s="43" t="s">
        <v>15</v>
      </c>
      <c r="I37" s="69"/>
      <c r="J37" s="356" t="str">
        <f>IF(I38="","",IF(I38&gt;L38,"○","×"))</f>
        <v>×</v>
      </c>
      <c r="K37" s="356"/>
      <c r="L37" s="356"/>
      <c r="M37" s="61"/>
      <c r="N37" s="60"/>
      <c r="O37" s="356" t="str">
        <f>IF(N38="","",IF(N38&gt;Q38,"○","×"))</f>
        <v>×</v>
      </c>
      <c r="P37" s="356"/>
      <c r="Q37" s="356"/>
      <c r="R37" s="68"/>
      <c r="S37" s="357"/>
      <c r="T37" s="357"/>
      <c r="U37" s="357"/>
      <c r="V37" s="357"/>
      <c r="W37" s="357"/>
      <c r="X37" s="341">
        <f>IF(AND(J37="",O37="",T37=""),"",COUNTIF(I37:W38,"○")*2+COUNTIF(I37:W38,"×"))</f>
        <v>2</v>
      </c>
      <c r="Y37" s="407"/>
      <c r="Z37" s="537">
        <f>IF(X37="","",RANK(X37,X33:Y38,))</f>
        <v>3</v>
      </c>
      <c r="AA37" s="538"/>
      <c r="AJ37" s="21" t="str">
        <f>B32&amp;Z37</f>
        <v>Ｄ3</v>
      </c>
      <c r="AK37" s="21" t="str">
        <f>B37</f>
        <v>白川</v>
      </c>
      <c r="AL37" s="21" t="str">
        <f>F37</f>
        <v>香川</v>
      </c>
      <c r="AM37" s="19" t="str">
        <f>C38</f>
        <v>桜ＴＴＣ</v>
      </c>
    </row>
    <row r="38" spans="1:39" s="21" customFormat="1" ht="15" customHeight="1">
      <c r="A38" s="342"/>
      <c r="B38" s="72" t="s">
        <v>521</v>
      </c>
      <c r="C38" s="475" t="s">
        <v>240</v>
      </c>
      <c r="D38" s="475"/>
      <c r="E38" s="475"/>
      <c r="F38" s="475"/>
      <c r="G38" s="475"/>
      <c r="H38" s="74" t="s">
        <v>15</v>
      </c>
      <c r="I38" s="335">
        <f>IF(V34="","",V34)</f>
        <v>1</v>
      </c>
      <c r="J38" s="336"/>
      <c r="K38" s="6" t="s">
        <v>8</v>
      </c>
      <c r="L38" s="336">
        <f>IF(S34="","",S34)</f>
        <v>2</v>
      </c>
      <c r="M38" s="336"/>
      <c r="N38" s="339">
        <f>IF(V36="","",V36)</f>
        <v>0</v>
      </c>
      <c r="O38" s="336"/>
      <c r="P38" s="6" t="s">
        <v>8</v>
      </c>
      <c r="Q38" s="336">
        <f>IF(S36="","",S36)</f>
        <v>2</v>
      </c>
      <c r="R38" s="340"/>
      <c r="S38" s="351"/>
      <c r="T38" s="351"/>
      <c r="U38" s="351"/>
      <c r="V38" s="351"/>
      <c r="W38" s="351"/>
      <c r="X38" s="342"/>
      <c r="Y38" s="435"/>
      <c r="Z38" s="542"/>
      <c r="AA38" s="543"/>
      <c r="AM38" s="19"/>
    </row>
    <row r="39" spans="1:39" s="21" customFormat="1" ht="5.0999999999999996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6"/>
      <c r="M39" s="16"/>
      <c r="N39" s="17"/>
      <c r="O39" s="16"/>
      <c r="P39" s="16"/>
      <c r="Q39" s="16"/>
      <c r="R39" s="16"/>
      <c r="S39" s="17"/>
      <c r="T39" s="16"/>
      <c r="U39" s="16"/>
      <c r="V39" s="17"/>
      <c r="W39" s="17"/>
      <c r="X39" s="17"/>
      <c r="Y39" s="17"/>
      <c r="Z39" s="17"/>
      <c r="AA39" s="16"/>
      <c r="AB39" s="16"/>
      <c r="AC39" s="16"/>
      <c r="AD39" s="16"/>
    </row>
    <row r="40" spans="1:39" s="21" customFormat="1" ht="15" customHeight="1">
      <c r="W40" s="338" t="s">
        <v>570</v>
      </c>
      <c r="X40" s="338"/>
      <c r="Y40" s="338"/>
      <c r="Z40" s="337" t="s">
        <v>2</v>
      </c>
      <c r="AA40" s="337"/>
      <c r="AB40" s="7"/>
      <c r="AC40" s="16"/>
    </row>
    <row r="41" spans="1:39" s="21" customFormat="1" ht="15" customHeight="1">
      <c r="A41" s="31"/>
      <c r="B41" s="483" t="s">
        <v>538</v>
      </c>
      <c r="C41" s="483"/>
      <c r="D41" s="483" t="s">
        <v>25</v>
      </c>
      <c r="E41" s="483"/>
      <c r="F41" s="483"/>
      <c r="G41" s="483"/>
      <c r="H41" s="26"/>
      <c r="I41" s="44"/>
      <c r="J41" s="545" t="str">
        <f>B42</f>
        <v>日下</v>
      </c>
      <c r="K41" s="545"/>
      <c r="L41" s="545"/>
      <c r="M41" s="45"/>
      <c r="N41" s="46"/>
      <c r="O41" s="545" t="str">
        <f>B44</f>
        <v>戸祭</v>
      </c>
      <c r="P41" s="545"/>
      <c r="Q41" s="545"/>
      <c r="R41" s="45"/>
      <c r="S41" s="46"/>
      <c r="T41" s="545" t="str">
        <f>B46</f>
        <v>高杉</v>
      </c>
      <c r="U41" s="545"/>
      <c r="V41" s="545"/>
      <c r="W41" s="45"/>
      <c r="X41" s="540" t="s">
        <v>17</v>
      </c>
      <c r="Y41" s="541"/>
      <c r="Z41" s="527" t="s">
        <v>13</v>
      </c>
      <c r="AA41" s="528"/>
      <c r="AB41" s="27"/>
    </row>
    <row r="42" spans="1:39" s="21" customFormat="1" ht="15" customHeight="1">
      <c r="A42" s="400">
        <v>1</v>
      </c>
      <c r="B42" s="470" t="s">
        <v>235</v>
      </c>
      <c r="C42" s="470"/>
      <c r="D42" s="470"/>
      <c r="E42" s="38" t="s">
        <v>14</v>
      </c>
      <c r="F42" s="471" t="s">
        <v>81</v>
      </c>
      <c r="G42" s="471"/>
      <c r="H42" s="39" t="s">
        <v>15</v>
      </c>
      <c r="I42" s="529"/>
      <c r="J42" s="485"/>
      <c r="K42" s="485"/>
      <c r="L42" s="485"/>
      <c r="M42" s="485"/>
      <c r="N42" s="48"/>
      <c r="O42" s="388" t="str">
        <f>IF(N43="","",IF(N43&gt;Q43,"○","×"))</f>
        <v>○</v>
      </c>
      <c r="P42" s="388"/>
      <c r="Q42" s="388"/>
      <c r="R42" s="59"/>
      <c r="S42" s="58"/>
      <c r="T42" s="388" t="str">
        <f>IF(S43="","",IF(S43&gt;V43,"○","×"))</f>
        <v>○</v>
      </c>
      <c r="U42" s="388"/>
      <c r="V42" s="388"/>
      <c r="W42" s="59"/>
      <c r="X42" s="400">
        <f>IF(AND(J42="",O42="",T42=""),"",COUNTIF(I42:W43,"○")*2+COUNTIF(I42:W43,"×"))</f>
        <v>4</v>
      </c>
      <c r="Y42" s="532"/>
      <c r="Z42" s="533">
        <f>IF(X42="","",RANK(X42,X42:Y47,))</f>
        <v>1</v>
      </c>
      <c r="AA42" s="534"/>
      <c r="AJ42" s="21" t="str">
        <f>B41&amp;Z42</f>
        <v>Ｅ1</v>
      </c>
      <c r="AK42" s="21" t="str">
        <f>B42</f>
        <v>日下</v>
      </c>
      <c r="AL42" s="21" t="str">
        <f>F42</f>
        <v>徳島</v>
      </c>
      <c r="AM42" s="19" t="str">
        <f>C43</f>
        <v>フレンド</v>
      </c>
    </row>
    <row r="43" spans="1:39" s="21" customFormat="1" ht="15" customHeight="1">
      <c r="A43" s="353"/>
      <c r="B43" s="71" t="s">
        <v>14</v>
      </c>
      <c r="C43" s="525" t="s">
        <v>234</v>
      </c>
      <c r="D43" s="525"/>
      <c r="E43" s="525"/>
      <c r="F43" s="525"/>
      <c r="G43" s="525"/>
      <c r="H43" s="73" t="s">
        <v>15</v>
      </c>
      <c r="I43" s="430"/>
      <c r="J43" s="357"/>
      <c r="K43" s="357"/>
      <c r="L43" s="357"/>
      <c r="M43" s="357"/>
      <c r="N43" s="365">
        <v>2</v>
      </c>
      <c r="O43" s="364"/>
      <c r="P43" s="2" t="s">
        <v>8</v>
      </c>
      <c r="Q43" s="364">
        <v>0</v>
      </c>
      <c r="R43" s="366"/>
      <c r="S43" s="364">
        <v>2</v>
      </c>
      <c r="T43" s="364"/>
      <c r="U43" s="2" t="s">
        <v>8</v>
      </c>
      <c r="V43" s="364">
        <v>1</v>
      </c>
      <c r="W43" s="366"/>
      <c r="X43" s="353"/>
      <c r="Y43" s="416"/>
      <c r="Z43" s="535"/>
      <c r="AA43" s="536"/>
      <c r="AM43" s="19"/>
    </row>
    <row r="44" spans="1:39" s="21" customFormat="1" ht="15" customHeight="1">
      <c r="A44" s="422">
        <v>2</v>
      </c>
      <c r="B44" s="491" t="s">
        <v>447</v>
      </c>
      <c r="C44" s="491"/>
      <c r="D44" s="491"/>
      <c r="E44" s="42" t="s">
        <v>14</v>
      </c>
      <c r="F44" s="492" t="s">
        <v>84</v>
      </c>
      <c r="G44" s="492"/>
      <c r="H44" s="43" t="s">
        <v>15</v>
      </c>
      <c r="I44" s="66"/>
      <c r="J44" s="346" t="str">
        <f>IF(I45="","",IF(I45&gt;L45,"○","×"))</f>
        <v>×</v>
      </c>
      <c r="K44" s="346"/>
      <c r="L44" s="346"/>
      <c r="M44" s="63"/>
      <c r="N44" s="347"/>
      <c r="O44" s="348"/>
      <c r="P44" s="348"/>
      <c r="Q44" s="348"/>
      <c r="R44" s="378"/>
      <c r="S44" s="63"/>
      <c r="T44" s="346" t="str">
        <f>IF(S45="","",IF(S45&gt;V45,"○","×"))</f>
        <v>×</v>
      </c>
      <c r="U44" s="346"/>
      <c r="V44" s="346"/>
      <c r="W44" s="63"/>
      <c r="X44" s="341">
        <f>IF(AND(J44="",O44="",T44=""),"",COUNTIF(I44:W45,"○")*2+COUNTIF(I44:W45,"×"))</f>
        <v>2</v>
      </c>
      <c r="Y44" s="407"/>
      <c r="Z44" s="537">
        <f>IF(X44="","",RANK(X44,X42:Y47,))</f>
        <v>3</v>
      </c>
      <c r="AA44" s="538"/>
      <c r="AJ44" s="21" t="str">
        <f>B41&amp;Z44</f>
        <v>Ｅ3</v>
      </c>
      <c r="AK44" s="21" t="str">
        <f>B44</f>
        <v>戸祭</v>
      </c>
      <c r="AL44" s="21" t="str">
        <f>F44</f>
        <v>香川</v>
      </c>
      <c r="AM44" s="19" t="str">
        <f>C45</f>
        <v>クローバ</v>
      </c>
    </row>
    <row r="45" spans="1:39" s="21" customFormat="1" ht="15" customHeight="1">
      <c r="A45" s="422"/>
      <c r="B45" s="71" t="s">
        <v>14</v>
      </c>
      <c r="C45" s="525" t="s">
        <v>541</v>
      </c>
      <c r="D45" s="525"/>
      <c r="E45" s="525"/>
      <c r="F45" s="525"/>
      <c r="G45" s="525"/>
      <c r="H45" s="73" t="s">
        <v>15</v>
      </c>
      <c r="I45" s="373">
        <f>IF(Q43="","",Q43)</f>
        <v>0</v>
      </c>
      <c r="J45" s="374"/>
      <c r="K45" s="5" t="s">
        <v>8</v>
      </c>
      <c r="L45" s="374">
        <f>IF(N43="","",N43)</f>
        <v>2</v>
      </c>
      <c r="M45" s="374"/>
      <c r="N45" s="379"/>
      <c r="O45" s="380"/>
      <c r="P45" s="380"/>
      <c r="Q45" s="380"/>
      <c r="R45" s="381"/>
      <c r="S45" s="374">
        <v>1</v>
      </c>
      <c r="T45" s="374"/>
      <c r="U45" s="5" t="s">
        <v>8</v>
      </c>
      <c r="V45" s="374">
        <v>2</v>
      </c>
      <c r="W45" s="374"/>
      <c r="X45" s="353"/>
      <c r="Y45" s="416"/>
      <c r="Z45" s="535"/>
      <c r="AA45" s="536"/>
      <c r="AM45" s="19"/>
    </row>
    <row r="46" spans="1:39" s="21" customFormat="1" ht="15" customHeight="1">
      <c r="A46" s="341">
        <v>3</v>
      </c>
      <c r="B46" s="491" t="s">
        <v>433</v>
      </c>
      <c r="C46" s="491"/>
      <c r="D46" s="491"/>
      <c r="E46" s="42" t="s">
        <v>14</v>
      </c>
      <c r="F46" s="492" t="s">
        <v>84</v>
      </c>
      <c r="G46" s="492"/>
      <c r="H46" s="43" t="s">
        <v>15</v>
      </c>
      <c r="I46" s="69"/>
      <c r="J46" s="356" t="str">
        <f>IF(I47="","",IF(I47&gt;L47,"○","×"))</f>
        <v>×</v>
      </c>
      <c r="K46" s="356"/>
      <c r="L46" s="356"/>
      <c r="M46" s="61"/>
      <c r="N46" s="60"/>
      <c r="O46" s="356" t="str">
        <f>IF(N47="","",IF(N47&gt;Q47,"○","×"))</f>
        <v>○</v>
      </c>
      <c r="P46" s="356"/>
      <c r="Q46" s="356"/>
      <c r="R46" s="68"/>
      <c r="S46" s="357"/>
      <c r="T46" s="357"/>
      <c r="U46" s="357"/>
      <c r="V46" s="357"/>
      <c r="W46" s="357"/>
      <c r="X46" s="341">
        <f>IF(AND(J46="",O46="",T46=""),"",COUNTIF(I46:W47,"○")*2+COUNTIF(I46:W47,"×"))</f>
        <v>3</v>
      </c>
      <c r="Y46" s="407"/>
      <c r="Z46" s="537">
        <f>IF(X46="","",RANK(X46,X42:Y47,))</f>
        <v>2</v>
      </c>
      <c r="AA46" s="538"/>
      <c r="AJ46" s="21" t="str">
        <f>B41&amp;Z46</f>
        <v>Ｅ2</v>
      </c>
      <c r="AK46" s="21" t="str">
        <f>B46</f>
        <v>高杉</v>
      </c>
      <c r="AL46" s="21" t="str">
        <f>F46</f>
        <v>香川</v>
      </c>
      <c r="AM46" s="19" t="str">
        <f>C47</f>
        <v>桜ＴＴＣ</v>
      </c>
    </row>
    <row r="47" spans="1:39" s="21" customFormat="1" ht="15" customHeight="1">
      <c r="A47" s="342"/>
      <c r="B47" s="72" t="s">
        <v>521</v>
      </c>
      <c r="C47" s="475" t="s">
        <v>240</v>
      </c>
      <c r="D47" s="475"/>
      <c r="E47" s="475"/>
      <c r="F47" s="475"/>
      <c r="G47" s="475"/>
      <c r="H47" s="74" t="s">
        <v>15</v>
      </c>
      <c r="I47" s="335">
        <f>IF(V43="","",V43)</f>
        <v>1</v>
      </c>
      <c r="J47" s="336"/>
      <c r="K47" s="6" t="s">
        <v>8</v>
      </c>
      <c r="L47" s="336">
        <f>IF(S43="","",S43)</f>
        <v>2</v>
      </c>
      <c r="M47" s="336"/>
      <c r="N47" s="339">
        <f>IF(V45="","",V45)</f>
        <v>2</v>
      </c>
      <c r="O47" s="336"/>
      <c r="P47" s="6" t="s">
        <v>8</v>
      </c>
      <c r="Q47" s="336">
        <f>IF(S45="","",S45)</f>
        <v>1</v>
      </c>
      <c r="R47" s="340"/>
      <c r="S47" s="351"/>
      <c r="T47" s="351"/>
      <c r="U47" s="351"/>
      <c r="V47" s="351"/>
      <c r="W47" s="351"/>
      <c r="X47" s="342"/>
      <c r="Y47" s="435"/>
      <c r="Z47" s="542"/>
      <c r="AA47" s="543"/>
      <c r="AM47" s="19"/>
    </row>
    <row r="48" spans="1:39" ht="21" customHeight="1">
      <c r="D48" s="401" t="s">
        <v>924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35"/>
    </row>
    <row r="49" spans="1:33" ht="13.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35"/>
    </row>
    <row r="50" spans="1:33" ht="15" customHeight="1">
      <c r="B50" s="2" t="s">
        <v>9</v>
      </c>
      <c r="C50" s="321" t="s">
        <v>1</v>
      </c>
      <c r="D50" s="321"/>
      <c r="E50" s="321"/>
      <c r="F50" s="321"/>
      <c r="G50" s="321"/>
      <c r="H50" s="2" t="s">
        <v>10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3" ht="1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35"/>
    </row>
    <row r="52" spans="1:33" s="21" customFormat="1" ht="15" customHeight="1">
      <c r="A52" s="358" t="s">
        <v>53</v>
      </c>
      <c r="B52" s="358"/>
      <c r="C52" s="358"/>
      <c r="D52" s="358"/>
      <c r="E52" s="358"/>
      <c r="F52" s="35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21" customFormat="1" ht="15" customHeight="1">
      <c r="A53" s="359" t="s">
        <v>45</v>
      </c>
      <c r="B53" s="359"/>
      <c r="C53" s="359"/>
      <c r="D53" s="359"/>
      <c r="E53" s="359"/>
      <c r="F53" s="359"/>
      <c r="G53" s="2" t="s">
        <v>7</v>
      </c>
      <c r="H53" s="17">
        <v>2</v>
      </c>
      <c r="I53" s="17" t="s">
        <v>27</v>
      </c>
      <c r="J53" s="17">
        <v>3</v>
      </c>
      <c r="K53" s="358" t="s">
        <v>50</v>
      </c>
      <c r="L53" s="359"/>
      <c r="M53" s="17"/>
      <c r="N53" s="2" t="s">
        <v>16</v>
      </c>
      <c r="O53" s="17">
        <v>1</v>
      </c>
      <c r="P53" s="17" t="s">
        <v>27</v>
      </c>
      <c r="Q53" s="17">
        <v>3</v>
      </c>
      <c r="R53" s="358" t="s">
        <v>51</v>
      </c>
      <c r="S53" s="359"/>
      <c r="T53" s="17"/>
      <c r="U53" s="2" t="s">
        <v>28</v>
      </c>
      <c r="V53" s="17">
        <v>1</v>
      </c>
      <c r="W53" s="17" t="s">
        <v>27</v>
      </c>
      <c r="X53" s="17">
        <v>2</v>
      </c>
      <c r="Y53" s="358" t="s">
        <v>52</v>
      </c>
      <c r="Z53" s="359"/>
      <c r="AA53" s="17"/>
      <c r="AB53" s="17"/>
      <c r="AC53" s="17"/>
      <c r="AD53" s="17"/>
      <c r="AE53" s="17"/>
      <c r="AF53" s="17"/>
      <c r="AG53" s="17"/>
    </row>
    <row r="54" spans="1:33" s="21" customFormat="1" ht="15" customHeight="1">
      <c r="A54" s="17"/>
      <c r="B54" s="17"/>
      <c r="C54" s="17"/>
      <c r="D54" s="17"/>
      <c r="E54" s="17"/>
      <c r="F54" s="17"/>
      <c r="G54" s="2"/>
      <c r="H54" s="17"/>
      <c r="I54" s="17"/>
      <c r="J54" s="17"/>
      <c r="K54" s="2"/>
      <c r="L54" s="17"/>
      <c r="M54" s="17"/>
      <c r="N54" s="2"/>
      <c r="O54" s="17"/>
      <c r="P54" s="17"/>
      <c r="Q54" s="17"/>
      <c r="R54" s="2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21" customFormat="1" ht="15" customHeight="1">
      <c r="A55" s="2" t="s">
        <v>9</v>
      </c>
      <c r="B55" s="321" t="s">
        <v>335</v>
      </c>
      <c r="C55" s="354"/>
      <c r="D55" s="354"/>
      <c r="E55" s="354"/>
      <c r="F55" s="354"/>
      <c r="G55" s="354"/>
      <c r="H55" s="354"/>
      <c r="I55" s="354"/>
      <c r="J55" s="2" t="s">
        <v>10</v>
      </c>
      <c r="K55" s="16"/>
      <c r="L55" s="17"/>
      <c r="M55" s="17"/>
      <c r="N55" s="17"/>
      <c r="O55" s="17"/>
      <c r="P55" s="17"/>
      <c r="Q55" s="19"/>
      <c r="R55" s="17"/>
      <c r="S55" s="17"/>
      <c r="T55" s="17"/>
      <c r="U55" s="17"/>
      <c r="V55" s="17"/>
    </row>
    <row r="56" spans="1:33" s="21" customFormat="1" ht="15" customHeight="1"/>
    <row r="57" spans="1:33" s="21" customFormat="1" ht="15" customHeight="1" thickBot="1">
      <c r="A57" s="306" t="s">
        <v>3</v>
      </c>
      <c r="B57" s="307">
        <v>1</v>
      </c>
      <c r="C57" s="469" t="str">
        <f>IF(ISERROR(VLOOKUP(A57&amp;B57,$AJ:$AO,2,FALSE))=TRUE,"",VLOOKUP(A57&amp;B57,$AJ:$AO,2,FALSE))</f>
        <v>筒井</v>
      </c>
      <c r="D57" s="470"/>
      <c r="E57" s="470"/>
      <c r="F57" s="38" t="s">
        <v>14</v>
      </c>
      <c r="G57" s="471" t="str">
        <f>IF(ISERROR(VLOOKUP(A57&amp;B57,$AJ:$AO,3,FALSE))=TRUE,"",VLOOKUP(A57&amp;B57,$AJ:$AO,3,FALSE))</f>
        <v>香川</v>
      </c>
      <c r="H57" s="471"/>
      <c r="I57" s="39" t="s">
        <v>15</v>
      </c>
      <c r="J57" s="288"/>
      <c r="K57" s="215"/>
      <c r="L57" s="90"/>
      <c r="N57" s="90"/>
      <c r="O57" s="90"/>
      <c r="Q57" s="94"/>
    </row>
    <row r="58" spans="1:33" s="21" customFormat="1" ht="15" customHeight="1" thickTop="1" thickBot="1">
      <c r="A58" s="307"/>
      <c r="B58" s="307"/>
      <c r="C58" s="77" t="s">
        <v>14</v>
      </c>
      <c r="D58" s="472" t="str">
        <f>IF(ISERROR(VLOOKUP(A57&amp;B57,$AJ:$AO,4,FALSE))=TRUE,"",VLOOKUP(A57&amp;B57,$AJ:$AO,4,FALSE))</f>
        <v>高松卓愛クラブ</v>
      </c>
      <c r="E58" s="472"/>
      <c r="F58" s="472"/>
      <c r="G58" s="472"/>
      <c r="H58" s="472"/>
      <c r="I58" s="74" t="s">
        <v>15</v>
      </c>
      <c r="J58" s="204"/>
      <c r="K58" s="257"/>
      <c r="L58" s="94"/>
      <c r="N58" s="90"/>
      <c r="O58" s="90"/>
      <c r="Q58" s="94"/>
      <c r="R58" s="238"/>
      <c r="S58" s="291"/>
      <c r="T58" s="469" t="str">
        <f>IF(ISERROR(VLOOKUP(AA58&amp;AB58,$AJ:$AO,2,FALSE))=TRUE,"",VLOOKUP(AA58&amp;AB58,$AJ:$AO,2,FALSE))</f>
        <v>松本</v>
      </c>
      <c r="U58" s="470"/>
      <c r="V58" s="470"/>
      <c r="W58" s="38" t="s">
        <v>14</v>
      </c>
      <c r="X58" s="471" t="str">
        <f>IF(ISERROR(VLOOKUP(AA58&amp;AB58,$AJ:$AO,3,FALSE))=TRUE,"",VLOOKUP(AA58&amp;AB58,$AJ:$AO,3,FALSE))</f>
        <v>香川</v>
      </c>
      <c r="Y58" s="471"/>
      <c r="Z58" s="39" t="s">
        <v>15</v>
      </c>
      <c r="AA58" s="306" t="s">
        <v>5</v>
      </c>
      <c r="AB58" s="307">
        <v>1</v>
      </c>
    </row>
    <row r="59" spans="1:33" s="21" customFormat="1" ht="15" customHeight="1" thickTop="1" thickBot="1">
      <c r="A59" s="306" t="s">
        <v>19</v>
      </c>
      <c r="B59" s="307">
        <v>1</v>
      </c>
      <c r="C59" s="469" t="str">
        <f>IF(ISERROR(VLOOKUP(A59&amp;B59,$AJ:$AO,2,FALSE))=TRUE,"",VLOOKUP(A59&amp;B59,$AJ:$AO,2,FALSE))</f>
        <v>日下</v>
      </c>
      <c r="D59" s="470"/>
      <c r="E59" s="470"/>
      <c r="F59" s="38" t="s">
        <v>14</v>
      </c>
      <c r="G59" s="471" t="str">
        <f>IF(ISERROR(VLOOKUP(A59&amp;B59,$AJ:$AO,3,FALSE))=TRUE,"",VLOOKUP(A59&amp;B59,$AJ:$AO,3,FALSE))</f>
        <v>徳島</v>
      </c>
      <c r="H59" s="471"/>
      <c r="I59" s="39" t="s">
        <v>15</v>
      </c>
      <c r="J59" s="167"/>
      <c r="K59" s="234"/>
      <c r="L59" s="90"/>
      <c r="N59" s="213"/>
      <c r="O59" s="90"/>
      <c r="P59" s="238"/>
      <c r="Q59" s="215"/>
      <c r="R59" s="302"/>
      <c r="S59" s="202"/>
      <c r="T59" s="77" t="s">
        <v>14</v>
      </c>
      <c r="U59" s="472" t="str">
        <f>IF(ISERROR(VLOOKUP(AA58&amp;AB58,$AJ:$AO,4,FALSE))=TRUE,"",VLOOKUP(AA58&amp;AB58,$AJ:$AO,4,FALSE))</f>
        <v>高松卓愛クラブ</v>
      </c>
      <c r="V59" s="472"/>
      <c r="W59" s="472"/>
      <c r="X59" s="472"/>
      <c r="Y59" s="472"/>
      <c r="Z59" s="74" t="s">
        <v>15</v>
      </c>
      <c r="AA59" s="307"/>
      <c r="AB59" s="307"/>
    </row>
    <row r="60" spans="1:33" s="21" customFormat="1" ht="15" customHeight="1" thickTop="1" thickBot="1">
      <c r="A60" s="307"/>
      <c r="B60" s="307"/>
      <c r="C60" s="77" t="s">
        <v>14</v>
      </c>
      <c r="D60" s="472" t="str">
        <f>IF(ISERROR(VLOOKUP(A59&amp;B59,$AJ:$AO,4,FALSE))=TRUE,"",VLOOKUP(A59&amp;B59,$AJ:$AO,4,FALSE))</f>
        <v>フレンド</v>
      </c>
      <c r="E60" s="472"/>
      <c r="F60" s="472"/>
      <c r="G60" s="472"/>
      <c r="H60" s="472"/>
      <c r="I60" s="74" t="s">
        <v>15</v>
      </c>
      <c r="J60" s="184"/>
      <c r="K60" s="259"/>
      <c r="L60" s="225"/>
      <c r="M60" s="209"/>
      <c r="N60" s="209"/>
      <c r="O60" s="218"/>
      <c r="P60" s="208"/>
      <c r="Q60" s="92"/>
      <c r="R60" s="165"/>
      <c r="S60" s="173"/>
      <c r="T60" s="469" t="str">
        <f>IF(ISERROR(VLOOKUP(AA60&amp;AB60,$AJ:$AO,2,FALSE))=TRUE,"",VLOOKUP(AA60&amp;AB60,$AJ:$AO,2,FALSE))</f>
        <v>高橋</v>
      </c>
      <c r="U60" s="470"/>
      <c r="V60" s="470"/>
      <c r="W60" s="38" t="s">
        <v>14</v>
      </c>
      <c r="X60" s="471" t="str">
        <f>IF(ISERROR(VLOOKUP(AA60&amp;AB60,$AJ:$AO,3,FALSE))=TRUE,"",VLOOKUP(AA60&amp;AB60,$AJ:$AO,3,FALSE))</f>
        <v>愛媛</v>
      </c>
      <c r="Y60" s="471"/>
      <c r="Z60" s="39" t="s">
        <v>15</v>
      </c>
      <c r="AA60" s="306" t="s">
        <v>4</v>
      </c>
      <c r="AB60" s="307">
        <v>1</v>
      </c>
    </row>
    <row r="61" spans="1:33" s="21" customFormat="1" ht="15" customHeight="1" thickTop="1" thickBot="1">
      <c r="A61" s="306" t="s">
        <v>6</v>
      </c>
      <c r="B61" s="307">
        <v>1</v>
      </c>
      <c r="C61" s="469" t="str">
        <f>IF(ISERROR(VLOOKUP(A61&amp;B61,$AJ:$AO,2,FALSE))=TRUE,"",VLOOKUP(A61&amp;B61,$AJ:$AO,2,FALSE))</f>
        <v>窪田</v>
      </c>
      <c r="D61" s="470"/>
      <c r="E61" s="470"/>
      <c r="F61" s="38" t="s">
        <v>14</v>
      </c>
      <c r="G61" s="471" t="str">
        <f>IF(ISERROR(VLOOKUP(A61&amp;B61,$AJ:$AO,3,FALSE))=TRUE,"",VLOOKUP(A61&amp;B61,$AJ:$AO,3,FALSE))</f>
        <v>香川</v>
      </c>
      <c r="H61" s="471"/>
      <c r="I61" s="39" t="s">
        <v>15</v>
      </c>
      <c r="J61" s="301"/>
      <c r="K61" s="246"/>
      <c r="L61" s="94"/>
      <c r="N61" s="94"/>
      <c r="O61" s="90"/>
      <c r="Q61" s="94"/>
      <c r="R61" s="14"/>
      <c r="T61" s="77" t="s">
        <v>14</v>
      </c>
      <c r="U61" s="472" t="str">
        <f>IF(ISERROR(VLOOKUP(AA60&amp;AB60,$AJ:$AO,4,FALSE))=TRUE,"",VLOOKUP(AA60&amp;AB60,$AJ:$AO,4,FALSE))</f>
        <v>さつき会</v>
      </c>
      <c r="V61" s="472"/>
      <c r="W61" s="472"/>
      <c r="X61" s="472"/>
      <c r="Y61" s="472"/>
      <c r="Z61" s="74" t="s">
        <v>15</v>
      </c>
      <c r="AA61" s="307"/>
      <c r="AB61" s="307"/>
    </row>
    <row r="62" spans="1:33" s="21" customFormat="1" ht="15" customHeight="1" thickTop="1">
      <c r="A62" s="307"/>
      <c r="B62" s="307"/>
      <c r="C62" s="77" t="s">
        <v>14</v>
      </c>
      <c r="D62" s="472" t="str">
        <f>IF(ISERROR(VLOOKUP(A61&amp;B61,$AJ:$AO,4,FALSE))=TRUE,"",VLOOKUP(A61&amp;B61,$AJ:$AO,4,FALSE))</f>
        <v>クローバ</v>
      </c>
      <c r="E62" s="472"/>
      <c r="F62" s="472"/>
      <c r="G62" s="472"/>
      <c r="H62" s="472"/>
      <c r="I62" s="74" t="s">
        <v>15</v>
      </c>
      <c r="J62" s="19"/>
      <c r="K62" s="19"/>
      <c r="L62" s="19"/>
      <c r="N62" s="19"/>
      <c r="R62" s="19"/>
    </row>
    <row r="63" spans="1:33" s="21" customFormat="1" ht="15" customHeight="1">
      <c r="L63" s="19"/>
      <c r="N63" s="19"/>
      <c r="O63" s="19"/>
      <c r="Q63" s="19"/>
    </row>
    <row r="64" spans="1:33" s="21" customFormat="1" ht="15" customHeight="1">
      <c r="A64" s="2" t="s">
        <v>9</v>
      </c>
      <c r="B64" s="321" t="s">
        <v>336</v>
      </c>
      <c r="C64" s="354"/>
      <c r="D64" s="354"/>
      <c r="E64" s="354"/>
      <c r="F64" s="354"/>
      <c r="G64" s="354"/>
      <c r="H64" s="354"/>
      <c r="I64" s="354"/>
      <c r="J64" s="168"/>
      <c r="K64" s="167"/>
      <c r="L64" s="167"/>
      <c r="N64" s="167"/>
      <c r="O64" s="167"/>
      <c r="Q64" s="167"/>
      <c r="R64" s="19"/>
      <c r="S64" s="167"/>
      <c r="T64" s="17"/>
      <c r="U64" s="17"/>
      <c r="V64" s="17"/>
    </row>
    <row r="65" spans="1:28" s="21" customFormat="1" ht="15" customHeight="1"/>
    <row r="66" spans="1:28" s="21" customFormat="1" ht="15" customHeight="1">
      <c r="A66" s="306" t="s">
        <v>3</v>
      </c>
      <c r="B66" s="307">
        <v>2</v>
      </c>
      <c r="C66" s="469" t="str">
        <f>IF(ISERROR(VLOOKUP(A66&amp;B66,$AJ:$AO,2,FALSE))=TRUE,"",VLOOKUP(A66&amp;B66,$AJ:$AO,2,FALSE))</f>
        <v>谷本</v>
      </c>
      <c r="D66" s="470"/>
      <c r="E66" s="470"/>
      <c r="F66" s="38" t="s">
        <v>14</v>
      </c>
      <c r="G66" s="471" t="str">
        <f>IF(ISERROR(VLOOKUP(A66&amp;B66,$AJ:$AO,3,FALSE))=TRUE,"",VLOOKUP(A66&amp;B66,$AJ:$AO,3,FALSE))</f>
        <v>香川</v>
      </c>
      <c r="H66" s="471"/>
      <c r="I66" s="39" t="s">
        <v>15</v>
      </c>
      <c r="J66" s="23"/>
      <c r="K66" s="97"/>
      <c r="L66" s="90"/>
      <c r="N66" s="90"/>
      <c r="O66" s="90"/>
      <c r="Q66" s="94"/>
    </row>
    <row r="67" spans="1:28" s="21" customFormat="1" ht="15" customHeight="1">
      <c r="A67" s="307"/>
      <c r="B67" s="307"/>
      <c r="C67" s="77" t="s">
        <v>14</v>
      </c>
      <c r="D67" s="472" t="str">
        <f>IF(ISERROR(VLOOKUP(A66&amp;B66,$AJ:$AO,4,FALSE))=TRUE,"",VLOOKUP(A66&amp;B66,$AJ:$AO,4,FALSE))</f>
        <v>卓窓会</v>
      </c>
      <c r="E67" s="472"/>
      <c r="F67" s="472"/>
      <c r="G67" s="472"/>
      <c r="H67" s="472"/>
      <c r="I67" s="74" t="s">
        <v>15</v>
      </c>
      <c r="J67" s="185"/>
      <c r="K67" s="210"/>
      <c r="L67" s="99"/>
      <c r="N67" s="90"/>
      <c r="O67" s="90"/>
      <c r="Q67" s="94"/>
      <c r="R67" s="19"/>
      <c r="S67" s="20"/>
      <c r="T67" s="469" t="str">
        <f>IF(ISERROR(VLOOKUP(AA67&amp;AB67,$AJ:$AO,2,FALSE))=TRUE,"",VLOOKUP(AA67&amp;AB67,$AJ:$AO,2,FALSE))</f>
        <v>岡崎</v>
      </c>
      <c r="U67" s="470"/>
      <c r="V67" s="470"/>
      <c r="W67" s="38" t="s">
        <v>14</v>
      </c>
      <c r="X67" s="471" t="str">
        <f>IF(ISERROR(VLOOKUP(AA67&amp;AB67,$AJ:$AO,3,FALSE))=TRUE,"",VLOOKUP(AA67&amp;AB67,$AJ:$AO,3,FALSE))</f>
        <v>高知</v>
      </c>
      <c r="Y67" s="471"/>
      <c r="Z67" s="39" t="s">
        <v>15</v>
      </c>
      <c r="AA67" s="306" t="s">
        <v>5</v>
      </c>
      <c r="AB67" s="307">
        <v>2</v>
      </c>
    </row>
    <row r="68" spans="1:28" s="21" customFormat="1" ht="15" customHeight="1" thickBot="1">
      <c r="A68" s="306" t="s">
        <v>19</v>
      </c>
      <c r="B68" s="307">
        <v>2</v>
      </c>
      <c r="C68" s="469" t="str">
        <f>IF(ISERROR(VLOOKUP(A68&amp;B68,$AJ:$AO,2,FALSE))=TRUE,"",VLOOKUP(A68&amp;B68,$AJ:$AO,2,FALSE))</f>
        <v>高杉</v>
      </c>
      <c r="D68" s="470"/>
      <c r="E68" s="470"/>
      <c r="F68" s="38" t="s">
        <v>14</v>
      </c>
      <c r="G68" s="471" t="str">
        <f>IF(ISERROR(VLOOKUP(A68&amp;B68,$AJ:$AO,3,FALSE))=TRUE,"",VLOOKUP(A68&amp;B68,$AJ:$AO,3,FALSE))</f>
        <v>香川</v>
      </c>
      <c r="H68" s="471"/>
      <c r="I68" s="39" t="s">
        <v>15</v>
      </c>
      <c r="J68" s="167"/>
      <c r="K68" s="175"/>
      <c r="L68" s="90"/>
      <c r="M68" s="238"/>
      <c r="N68" s="223"/>
      <c r="O68" s="90"/>
      <c r="Q68" s="214"/>
      <c r="R68" s="170"/>
      <c r="S68" s="184"/>
      <c r="T68" s="77" t="s">
        <v>14</v>
      </c>
      <c r="U68" s="472" t="str">
        <f>IF(ISERROR(VLOOKUP(AA67&amp;AB67,$AJ:$AO,4,FALSE))=TRUE,"",VLOOKUP(AA67&amp;AB67,$AJ:$AO,4,FALSE))</f>
        <v>黒潮クラブ</v>
      </c>
      <c r="V68" s="472"/>
      <c r="W68" s="472"/>
      <c r="X68" s="472"/>
      <c r="Y68" s="472"/>
      <c r="Z68" s="74" t="s">
        <v>15</v>
      </c>
      <c r="AA68" s="307"/>
      <c r="AB68" s="307"/>
    </row>
    <row r="69" spans="1:28" s="21" customFormat="1" ht="15" customHeight="1" thickTop="1" thickBot="1">
      <c r="A69" s="307"/>
      <c r="B69" s="307"/>
      <c r="C69" s="77" t="s">
        <v>14</v>
      </c>
      <c r="D69" s="472" t="str">
        <f>IF(ISERROR(VLOOKUP(A68&amp;B68,$AJ:$AO,4,FALSE))=TRUE,"",VLOOKUP(A68&amp;B68,$AJ:$AO,4,FALSE))</f>
        <v>桜ＴＴＣ</v>
      </c>
      <c r="E69" s="472"/>
      <c r="F69" s="472"/>
      <c r="G69" s="472"/>
      <c r="H69" s="472"/>
      <c r="I69" s="74" t="s">
        <v>15</v>
      </c>
      <c r="J69" s="290"/>
      <c r="K69" s="265"/>
      <c r="L69" s="246"/>
      <c r="M69" s="208"/>
      <c r="N69" s="208"/>
      <c r="O69" s="209"/>
      <c r="P69" s="209"/>
      <c r="Q69" s="94"/>
      <c r="R69" s="303"/>
      <c r="S69" s="304"/>
      <c r="T69" s="469" t="str">
        <f>IF(ISERROR(VLOOKUP(AA69&amp;AB69,$AJ:$AO,2,FALSE))=TRUE,"",VLOOKUP(AA69&amp;AB69,$AJ:$AO,2,FALSE))</f>
        <v>松本</v>
      </c>
      <c r="U69" s="470"/>
      <c r="V69" s="470"/>
      <c r="W69" s="38" t="s">
        <v>14</v>
      </c>
      <c r="X69" s="471" t="str">
        <f>IF(ISERROR(VLOOKUP(AA69&amp;AB69,$AJ:$AO,3,FALSE))=TRUE,"",VLOOKUP(AA69&amp;AB69,$AJ:$AO,3,FALSE))</f>
        <v>香川</v>
      </c>
      <c r="Y69" s="471"/>
      <c r="Z69" s="39" t="s">
        <v>15</v>
      </c>
      <c r="AA69" s="306" t="s">
        <v>4</v>
      </c>
      <c r="AB69" s="307">
        <v>2</v>
      </c>
    </row>
    <row r="70" spans="1:28" s="21" customFormat="1" ht="15" customHeight="1" thickTop="1">
      <c r="A70" s="306" t="s">
        <v>6</v>
      </c>
      <c r="B70" s="307">
        <v>2</v>
      </c>
      <c r="C70" s="469" t="str">
        <f>IF(ISERROR(VLOOKUP(A70&amp;B70,$AJ:$AO,2,FALSE))=TRUE,"",VLOOKUP(A70&amp;B70,$AJ:$AO,2,FALSE))</f>
        <v>佐伯</v>
      </c>
      <c r="D70" s="470"/>
      <c r="E70" s="470"/>
      <c r="F70" s="38" t="s">
        <v>14</v>
      </c>
      <c r="G70" s="471" t="str">
        <f>IF(ISERROR(VLOOKUP(A70&amp;B70,$AJ:$AO,3,FALSE))=TRUE,"",VLOOKUP(A70&amp;B70,$AJ:$AO,3,FALSE))</f>
        <v>愛媛</v>
      </c>
      <c r="H70" s="471"/>
      <c r="I70" s="39" t="s">
        <v>15</v>
      </c>
      <c r="J70" s="173"/>
      <c r="K70" s="94"/>
      <c r="L70" s="94"/>
      <c r="N70" s="94"/>
      <c r="O70" s="90"/>
      <c r="Q70" s="94"/>
      <c r="R70" s="19"/>
      <c r="T70" s="77" t="s">
        <v>14</v>
      </c>
      <c r="U70" s="472" t="str">
        <f>IF(ISERROR(VLOOKUP(AA69&amp;AB69,$AJ:$AO,4,FALSE))=TRUE,"",VLOOKUP(AA69&amp;AB69,$AJ:$AO,4,FALSE))</f>
        <v>綾川体協</v>
      </c>
      <c r="V70" s="472"/>
      <c r="W70" s="472"/>
      <c r="X70" s="472"/>
      <c r="Y70" s="472"/>
      <c r="Z70" s="74" t="s">
        <v>15</v>
      </c>
      <c r="AA70" s="307"/>
      <c r="AB70" s="307"/>
    </row>
    <row r="71" spans="1:28" s="21" customFormat="1" ht="15" customHeight="1">
      <c r="A71" s="307"/>
      <c r="B71" s="307"/>
      <c r="C71" s="77" t="s">
        <v>14</v>
      </c>
      <c r="D71" s="472" t="str">
        <f>IF(ISERROR(VLOOKUP(A70&amp;B70,$AJ:$AO,4,FALSE))=TRUE,"",VLOOKUP(A70&amp;B70,$AJ:$AO,4,FALSE))</f>
        <v>あたごクラブ</v>
      </c>
      <c r="E71" s="472"/>
      <c r="F71" s="472"/>
      <c r="G71" s="472"/>
      <c r="H71" s="472"/>
      <c r="I71" s="74" t="s">
        <v>15</v>
      </c>
      <c r="J71" s="19"/>
      <c r="K71" s="19"/>
      <c r="L71" s="19"/>
      <c r="N71" s="19"/>
      <c r="R71" s="19"/>
    </row>
    <row r="72" spans="1:28" s="21" customFormat="1" ht="15" customHeight="1"/>
    <row r="73" spans="1:28" s="21" customFormat="1" ht="15" customHeight="1">
      <c r="A73" s="2" t="s">
        <v>9</v>
      </c>
      <c r="B73" s="321" t="s">
        <v>404</v>
      </c>
      <c r="C73" s="354"/>
      <c r="D73" s="354"/>
      <c r="E73" s="354"/>
      <c r="F73" s="354"/>
      <c r="G73" s="354"/>
      <c r="H73" s="354"/>
      <c r="I73" s="354"/>
      <c r="J73" s="168"/>
      <c r="K73" s="167"/>
      <c r="L73" s="167"/>
      <c r="N73" s="167"/>
      <c r="O73" s="167"/>
      <c r="Q73" s="167"/>
      <c r="R73" s="19"/>
      <c r="S73" s="167"/>
      <c r="T73" s="17"/>
      <c r="U73" s="17"/>
      <c r="V73" s="17"/>
    </row>
    <row r="74" spans="1:28" s="21" customFormat="1" ht="15" customHeight="1"/>
    <row r="75" spans="1:28" s="21" customFormat="1" ht="15" customHeight="1">
      <c r="A75" s="306" t="s">
        <v>3</v>
      </c>
      <c r="B75" s="307">
        <v>3</v>
      </c>
      <c r="C75" s="469" t="str">
        <f>IF(ISERROR(VLOOKUP(A75&amp;B75,$AJ:$AO,2,FALSE))=TRUE,"",VLOOKUP(A75&amp;B75,$AJ:$AO,2,FALSE))</f>
        <v>井上</v>
      </c>
      <c r="D75" s="470"/>
      <c r="E75" s="470"/>
      <c r="F75" s="38" t="s">
        <v>14</v>
      </c>
      <c r="G75" s="471" t="str">
        <f>IF(ISERROR(VLOOKUP(A75&amp;B75,$AJ:$AO,3,FALSE))=TRUE,"",VLOOKUP(A75&amp;B75,$AJ:$AO,3,FALSE))</f>
        <v>愛媛</v>
      </c>
      <c r="H75" s="471"/>
      <c r="I75" s="39" t="s">
        <v>15</v>
      </c>
      <c r="J75" s="23"/>
      <c r="K75" s="97"/>
      <c r="L75" s="90"/>
      <c r="N75" s="90"/>
      <c r="O75" s="90"/>
      <c r="Q75" s="94"/>
    </row>
    <row r="76" spans="1:28" s="21" customFormat="1" ht="15" customHeight="1" thickBot="1">
      <c r="A76" s="307"/>
      <c r="B76" s="307"/>
      <c r="C76" s="77" t="s">
        <v>14</v>
      </c>
      <c r="D76" s="472" t="str">
        <f>IF(ISERROR(VLOOKUP(A75&amp;B75,$AJ:$AO,4,FALSE))=TRUE,"",VLOOKUP(A75&amp;B75,$AJ:$AO,4,FALSE))</f>
        <v>さつき会</v>
      </c>
      <c r="E76" s="472"/>
      <c r="F76" s="472"/>
      <c r="G76" s="472"/>
      <c r="H76" s="472"/>
      <c r="I76" s="74" t="s">
        <v>15</v>
      </c>
      <c r="J76" s="185"/>
      <c r="K76" s="210"/>
      <c r="L76" s="99"/>
      <c r="N76" s="90"/>
      <c r="O76" s="90"/>
      <c r="Q76" s="94"/>
      <c r="R76" s="238"/>
      <c r="S76" s="291"/>
      <c r="T76" s="469" t="str">
        <f>IF(ISERROR(VLOOKUP(AA76&amp;AB76,$AJ:$AO,2,FALSE))=TRUE,"",VLOOKUP(AA76&amp;AB76,$AJ:$AO,2,FALSE))</f>
        <v>田岡</v>
      </c>
      <c r="U76" s="470"/>
      <c r="V76" s="470"/>
      <c r="W76" s="38" t="s">
        <v>14</v>
      </c>
      <c r="X76" s="471" t="str">
        <f>IF(ISERROR(VLOOKUP(AA76&amp;AB76,$AJ:$AO,3,FALSE))=TRUE,"",VLOOKUP(AA76&amp;AB76,$AJ:$AO,3,FALSE))</f>
        <v>香川</v>
      </c>
      <c r="Y76" s="471"/>
      <c r="Z76" s="39" t="s">
        <v>15</v>
      </c>
      <c r="AA76" s="306" t="s">
        <v>5</v>
      </c>
      <c r="AB76" s="307">
        <v>3</v>
      </c>
    </row>
    <row r="77" spans="1:28" s="21" customFormat="1" ht="15" customHeight="1" thickTop="1" thickBot="1">
      <c r="A77" s="306" t="s">
        <v>19</v>
      </c>
      <c r="B77" s="307">
        <v>3</v>
      </c>
      <c r="C77" s="469" t="str">
        <f>IF(ISERROR(VLOOKUP(A77&amp;B77,$AJ:$AO,2,FALSE))=TRUE,"",VLOOKUP(A77&amp;B77,$AJ:$AO,2,FALSE))</f>
        <v>戸祭</v>
      </c>
      <c r="D77" s="470"/>
      <c r="E77" s="470"/>
      <c r="F77" s="38" t="s">
        <v>14</v>
      </c>
      <c r="G77" s="471" t="str">
        <f>IF(ISERROR(VLOOKUP(A77&amp;B77,$AJ:$AO,3,FALSE))=TRUE,"",VLOOKUP(A77&amp;B77,$AJ:$AO,3,FALSE))</f>
        <v>香川</v>
      </c>
      <c r="H77" s="471"/>
      <c r="I77" s="39" t="s">
        <v>15</v>
      </c>
      <c r="J77" s="305"/>
      <c r="K77" s="175"/>
      <c r="L77" s="90"/>
      <c r="M77" s="238"/>
      <c r="N77" s="223"/>
      <c r="O77" s="90"/>
      <c r="Q77" s="223"/>
      <c r="R77" s="204"/>
      <c r="S77" s="202"/>
      <c r="T77" s="77" t="s">
        <v>14</v>
      </c>
      <c r="U77" s="472" t="str">
        <f>IF(ISERROR(VLOOKUP(AA76&amp;AB76,$AJ:$AO,4,FALSE))=TRUE,"",VLOOKUP(AA76&amp;AB76,$AJ:$AO,4,FALSE))</f>
        <v>卓窓会</v>
      </c>
      <c r="V77" s="472"/>
      <c r="W77" s="472"/>
      <c r="X77" s="472"/>
      <c r="Y77" s="472"/>
      <c r="Z77" s="74" t="s">
        <v>15</v>
      </c>
      <c r="AA77" s="307"/>
      <c r="AB77" s="307"/>
    </row>
    <row r="78" spans="1:28" s="21" customFormat="1" ht="15" customHeight="1" thickTop="1" thickBot="1">
      <c r="A78" s="307"/>
      <c r="B78" s="307"/>
      <c r="C78" s="77" t="s">
        <v>14</v>
      </c>
      <c r="D78" s="472" t="str">
        <f>IF(ISERROR(VLOOKUP(A77&amp;B77,$AJ:$AO,4,FALSE))=TRUE,"",VLOOKUP(A77&amp;B77,$AJ:$AO,4,FALSE))</f>
        <v>クローバ</v>
      </c>
      <c r="E78" s="472"/>
      <c r="F78" s="472"/>
      <c r="G78" s="472"/>
      <c r="H78" s="472"/>
      <c r="I78" s="74" t="s">
        <v>15</v>
      </c>
      <c r="J78" s="290"/>
      <c r="K78" s="223"/>
      <c r="L78" s="226"/>
      <c r="M78" s="208"/>
      <c r="N78" s="208"/>
      <c r="O78" s="209"/>
      <c r="P78" s="209"/>
      <c r="Q78" s="92"/>
      <c r="R78" s="165"/>
      <c r="S78" s="173"/>
      <c r="T78" s="469" t="str">
        <f>IF(ISERROR(VLOOKUP(AA78&amp;AB78,$AJ:$AO,2,FALSE))=TRUE,"",VLOOKUP(AA78&amp;AB78,$AJ:$AO,2,FALSE))</f>
        <v>柏原</v>
      </c>
      <c r="U78" s="470"/>
      <c r="V78" s="470"/>
      <c r="W78" s="38" t="s">
        <v>14</v>
      </c>
      <c r="X78" s="471" t="str">
        <f>IF(ISERROR(VLOOKUP(AA78&amp;AB78,$AJ:$AO,3,FALSE))=TRUE,"",VLOOKUP(AA78&amp;AB78,$AJ:$AO,3,FALSE))</f>
        <v>徳島</v>
      </c>
      <c r="Y78" s="471"/>
      <c r="Z78" s="39" t="s">
        <v>15</v>
      </c>
      <c r="AA78" s="306" t="s">
        <v>4</v>
      </c>
      <c r="AB78" s="307">
        <v>3</v>
      </c>
    </row>
    <row r="79" spans="1:28" s="21" customFormat="1" ht="15" customHeight="1" thickTop="1">
      <c r="A79" s="306" t="s">
        <v>6</v>
      </c>
      <c r="B79" s="307">
        <v>3</v>
      </c>
      <c r="C79" s="469" t="str">
        <f>IF(ISERROR(VLOOKUP(A79&amp;B79,$AJ:$AO,2,FALSE))=TRUE,"",VLOOKUP(A79&amp;B79,$AJ:$AO,2,FALSE))</f>
        <v>白川</v>
      </c>
      <c r="D79" s="470"/>
      <c r="E79" s="470"/>
      <c r="F79" s="38" t="s">
        <v>14</v>
      </c>
      <c r="G79" s="471" t="str">
        <f>IF(ISERROR(VLOOKUP(A79&amp;B79,$AJ:$AO,3,FALSE))=TRUE,"",VLOOKUP(A79&amp;B79,$AJ:$AO,3,FALSE))</f>
        <v>香川</v>
      </c>
      <c r="H79" s="471"/>
      <c r="I79" s="39" t="s">
        <v>15</v>
      </c>
      <c r="J79" s="173"/>
      <c r="K79" s="94"/>
      <c r="L79" s="94"/>
      <c r="N79" s="94"/>
      <c r="O79" s="90"/>
      <c r="Q79" s="94"/>
      <c r="R79" s="14"/>
      <c r="T79" s="77" t="s">
        <v>14</v>
      </c>
      <c r="U79" s="472" t="str">
        <f>IF(ISERROR(VLOOKUP(AA78&amp;AB78,$AJ:$AO,4,FALSE))=TRUE,"",VLOOKUP(AA78&amp;AB78,$AJ:$AO,4,FALSE))</f>
        <v>ノビアブランカ</v>
      </c>
      <c r="V79" s="472"/>
      <c r="W79" s="472"/>
      <c r="X79" s="472"/>
      <c r="Y79" s="472"/>
      <c r="Z79" s="74" t="s">
        <v>15</v>
      </c>
      <c r="AA79" s="307"/>
      <c r="AB79" s="307"/>
    </row>
    <row r="80" spans="1:28" s="21" customFormat="1" ht="15" customHeight="1">
      <c r="A80" s="307"/>
      <c r="B80" s="307"/>
      <c r="C80" s="77" t="s">
        <v>14</v>
      </c>
      <c r="D80" s="472" t="str">
        <f>IF(ISERROR(VLOOKUP(A79&amp;B79,$AJ:$AO,4,FALSE))=TRUE,"",VLOOKUP(A79&amp;B79,$AJ:$AO,4,FALSE))</f>
        <v>桜ＴＴＣ</v>
      </c>
      <c r="E80" s="472"/>
      <c r="F80" s="472"/>
      <c r="G80" s="472"/>
      <c r="H80" s="472"/>
      <c r="I80" s="74" t="s">
        <v>15</v>
      </c>
      <c r="J80" s="19"/>
      <c r="K80" s="19"/>
      <c r="L80" s="19"/>
      <c r="N80" s="19"/>
      <c r="Q80" s="19"/>
      <c r="R80" s="19"/>
    </row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  <row r="174" s="21" customFormat="1" ht="15" customHeight="1"/>
    <row r="175" s="21" customFormat="1" ht="15" customHeight="1"/>
    <row r="176" s="21" customFormat="1" ht="15" customHeight="1"/>
    <row r="177" spans="21:34" s="21" customFormat="1" ht="15" customHeight="1"/>
    <row r="178" spans="21:34" s="21" customFormat="1" ht="15" customHeight="1"/>
    <row r="179" spans="21:34" s="21" customFormat="1" ht="15" customHeight="1"/>
    <row r="180" spans="21:34" s="21" customFormat="1" ht="15" customHeight="1"/>
    <row r="181" spans="21:34" s="21" customFormat="1" ht="15" customHeight="1"/>
    <row r="182" spans="21:34" s="21" customFormat="1" ht="15" customHeight="1"/>
    <row r="183" spans="21:34" s="21" customFormat="1" ht="15" customHeight="1"/>
    <row r="184" spans="21:34" s="21" customFormat="1" ht="15" customHeight="1"/>
    <row r="185" spans="21:34" s="21" customFormat="1" ht="15" customHeight="1"/>
    <row r="186" spans="21:34" s="21" customFormat="1" ht="15" customHeight="1"/>
    <row r="187" spans="21:34" s="21" customFormat="1" ht="15" customHeight="1"/>
    <row r="188" spans="21:34" s="21" customFormat="1" ht="15" customHeight="1"/>
    <row r="189" spans="21:34" ht="15" customHeight="1"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</sheetData>
  <mergeCells count="327">
    <mergeCell ref="X76:Y76"/>
    <mergeCell ref="AA76:AA77"/>
    <mergeCell ref="AB76:AB77"/>
    <mergeCell ref="A77:A78"/>
    <mergeCell ref="B77:B78"/>
    <mergeCell ref="C77:E77"/>
    <mergeCell ref="G77:H77"/>
    <mergeCell ref="U77:Y77"/>
    <mergeCell ref="D78:H78"/>
    <mergeCell ref="AA78:AA79"/>
    <mergeCell ref="AB78:AB79"/>
    <mergeCell ref="A79:A80"/>
    <mergeCell ref="B79:B80"/>
    <mergeCell ref="C79:E79"/>
    <mergeCell ref="G79:H79"/>
    <mergeCell ref="U79:Y79"/>
    <mergeCell ref="D80:H80"/>
    <mergeCell ref="T78:V78"/>
    <mergeCell ref="X78:Y78"/>
    <mergeCell ref="AB67:AB68"/>
    <mergeCell ref="A68:A69"/>
    <mergeCell ref="B68:B69"/>
    <mergeCell ref="C68:E68"/>
    <mergeCell ref="G68:H68"/>
    <mergeCell ref="U68:Y68"/>
    <mergeCell ref="D69:H69"/>
    <mergeCell ref="B73:I73"/>
    <mergeCell ref="A75:A76"/>
    <mergeCell ref="B75:B76"/>
    <mergeCell ref="C75:E75"/>
    <mergeCell ref="G75:H75"/>
    <mergeCell ref="D76:H76"/>
    <mergeCell ref="AA69:AA70"/>
    <mergeCell ref="AB69:AB70"/>
    <mergeCell ref="A70:A71"/>
    <mergeCell ref="B70:B71"/>
    <mergeCell ref="C70:E70"/>
    <mergeCell ref="G70:H70"/>
    <mergeCell ref="U70:Y70"/>
    <mergeCell ref="D71:H71"/>
    <mergeCell ref="T69:V69"/>
    <mergeCell ref="X69:Y69"/>
    <mergeCell ref="T76:V76"/>
    <mergeCell ref="B64:I64"/>
    <mergeCell ref="A66:A67"/>
    <mergeCell ref="B66:B67"/>
    <mergeCell ref="C66:E66"/>
    <mergeCell ref="G66:H66"/>
    <mergeCell ref="D67:H67"/>
    <mergeCell ref="AA60:AA61"/>
    <mergeCell ref="T67:V67"/>
    <mergeCell ref="X67:Y67"/>
    <mergeCell ref="AA67:AA68"/>
    <mergeCell ref="A61:A62"/>
    <mergeCell ref="B61:B62"/>
    <mergeCell ref="C61:E61"/>
    <mergeCell ref="G61:H61"/>
    <mergeCell ref="U61:Y61"/>
    <mergeCell ref="D62:H62"/>
    <mergeCell ref="T60:V60"/>
    <mergeCell ref="X60:Y60"/>
    <mergeCell ref="D60:H60"/>
    <mergeCell ref="B55:I55"/>
    <mergeCell ref="A57:A58"/>
    <mergeCell ref="B57:B58"/>
    <mergeCell ref="C57:E57"/>
    <mergeCell ref="G57:H57"/>
    <mergeCell ref="D58:H58"/>
    <mergeCell ref="D48:AE48"/>
    <mergeCell ref="C50:G50"/>
    <mergeCell ref="A52:F52"/>
    <mergeCell ref="A53:F53"/>
    <mergeCell ref="K53:L53"/>
    <mergeCell ref="R53:S53"/>
    <mergeCell ref="Y53:Z53"/>
    <mergeCell ref="T58:V58"/>
    <mergeCell ref="X58:Y58"/>
    <mergeCell ref="AA58:AA59"/>
    <mergeCell ref="AB58:AB59"/>
    <mergeCell ref="A59:A60"/>
    <mergeCell ref="B59:B60"/>
    <mergeCell ref="C59:E59"/>
    <mergeCell ref="G59:H59"/>
    <mergeCell ref="U59:Y59"/>
    <mergeCell ref="AB60:AB61"/>
    <mergeCell ref="A19:A20"/>
    <mergeCell ref="B19:D19"/>
    <mergeCell ref="A24:A25"/>
    <mergeCell ref="J19:L19"/>
    <mergeCell ref="A26:A27"/>
    <mergeCell ref="B26:D26"/>
    <mergeCell ref="F26:G26"/>
    <mergeCell ref="J23:L23"/>
    <mergeCell ref="F24:G24"/>
    <mergeCell ref="I24:M25"/>
    <mergeCell ref="O19:Q19"/>
    <mergeCell ref="S19:W20"/>
    <mergeCell ref="X19:Y20"/>
    <mergeCell ref="Z19:AA20"/>
    <mergeCell ref="C20:G20"/>
    <mergeCell ref="I20:J20"/>
    <mergeCell ref="L20:M20"/>
    <mergeCell ref="N20:O20"/>
    <mergeCell ref="Q20:R20"/>
    <mergeCell ref="J17:L17"/>
    <mergeCell ref="N17:R18"/>
    <mergeCell ref="T17:V17"/>
    <mergeCell ref="X17:Y18"/>
    <mergeCell ref="Z17:AA18"/>
    <mergeCell ref="C18:G18"/>
    <mergeCell ref="I18:J18"/>
    <mergeCell ref="L18:M18"/>
    <mergeCell ref="S18:T18"/>
    <mergeCell ref="V18:W18"/>
    <mergeCell ref="X15:Y16"/>
    <mergeCell ref="Z15:AA16"/>
    <mergeCell ref="C16:G16"/>
    <mergeCell ref="N16:O16"/>
    <mergeCell ref="Q16:R16"/>
    <mergeCell ref="S16:T16"/>
    <mergeCell ref="V16:W16"/>
    <mergeCell ref="F15:G15"/>
    <mergeCell ref="I15:M16"/>
    <mergeCell ref="O15:Q15"/>
    <mergeCell ref="Z13:AA13"/>
    <mergeCell ref="D14:G14"/>
    <mergeCell ref="J14:L14"/>
    <mergeCell ref="O14:Q14"/>
    <mergeCell ref="T14:V14"/>
    <mergeCell ref="X14:Y14"/>
    <mergeCell ref="Z14:AA14"/>
    <mergeCell ref="X13:Y13"/>
    <mergeCell ref="S10:W11"/>
    <mergeCell ref="X10:Y11"/>
    <mergeCell ref="Z10:AA11"/>
    <mergeCell ref="C11:G11"/>
    <mergeCell ref="I11:J11"/>
    <mergeCell ref="L11:M11"/>
    <mergeCell ref="N11:O11"/>
    <mergeCell ref="Q11:R11"/>
    <mergeCell ref="J10:L10"/>
    <mergeCell ref="O10:Q10"/>
    <mergeCell ref="T8:V8"/>
    <mergeCell ref="X8:Y9"/>
    <mergeCell ref="Z8:AA9"/>
    <mergeCell ref="C9:G9"/>
    <mergeCell ref="I9:J9"/>
    <mergeCell ref="L9:M9"/>
    <mergeCell ref="S9:T9"/>
    <mergeCell ref="V9:W9"/>
    <mergeCell ref="J8:L8"/>
    <mergeCell ref="N8:R9"/>
    <mergeCell ref="J5:L5"/>
    <mergeCell ref="O5:Q5"/>
    <mergeCell ref="T5:V5"/>
    <mergeCell ref="X5:Y5"/>
    <mergeCell ref="Z5:AA5"/>
    <mergeCell ref="B6:D6"/>
    <mergeCell ref="O6:Q6"/>
    <mergeCell ref="T6:V6"/>
    <mergeCell ref="X6:Y7"/>
    <mergeCell ref="Z6:AA7"/>
    <mergeCell ref="C7:G7"/>
    <mergeCell ref="N7:O7"/>
    <mergeCell ref="Q7:R7"/>
    <mergeCell ref="S7:T7"/>
    <mergeCell ref="V7:W7"/>
    <mergeCell ref="D1:AE1"/>
    <mergeCell ref="B8:D8"/>
    <mergeCell ref="B5:C5"/>
    <mergeCell ref="B14:C14"/>
    <mergeCell ref="F6:G6"/>
    <mergeCell ref="I6:M7"/>
    <mergeCell ref="Z23:AA23"/>
    <mergeCell ref="C3:G3"/>
    <mergeCell ref="A17:A18"/>
    <mergeCell ref="F17:G17"/>
    <mergeCell ref="A15:A16"/>
    <mergeCell ref="B15:D15"/>
    <mergeCell ref="A8:A9"/>
    <mergeCell ref="B10:D10"/>
    <mergeCell ref="F10:G10"/>
    <mergeCell ref="F8:G8"/>
    <mergeCell ref="B17:D17"/>
    <mergeCell ref="F19:G19"/>
    <mergeCell ref="T15:V15"/>
    <mergeCell ref="A6:A7"/>
    <mergeCell ref="A10:A11"/>
    <mergeCell ref="X4:Y4"/>
    <mergeCell ref="Z4:AA4"/>
    <mergeCell ref="D5:G5"/>
    <mergeCell ref="T24:V24"/>
    <mergeCell ref="X24:Y25"/>
    <mergeCell ref="X22:Y22"/>
    <mergeCell ref="Z22:AA22"/>
    <mergeCell ref="B23:C23"/>
    <mergeCell ref="D23:G23"/>
    <mergeCell ref="O23:Q23"/>
    <mergeCell ref="T23:V23"/>
    <mergeCell ref="X23:Y23"/>
    <mergeCell ref="Z24:AA25"/>
    <mergeCell ref="C25:G25"/>
    <mergeCell ref="N25:O25"/>
    <mergeCell ref="Q25:R25"/>
    <mergeCell ref="S25:T25"/>
    <mergeCell ref="V25:W25"/>
    <mergeCell ref="B24:D24"/>
    <mergeCell ref="O24:Q24"/>
    <mergeCell ref="N26:R27"/>
    <mergeCell ref="T26:V26"/>
    <mergeCell ref="X26:Y27"/>
    <mergeCell ref="Z26:AA27"/>
    <mergeCell ref="C27:G27"/>
    <mergeCell ref="I27:J27"/>
    <mergeCell ref="L27:M27"/>
    <mergeCell ref="S27:T27"/>
    <mergeCell ref="V27:W27"/>
    <mergeCell ref="J26:L26"/>
    <mergeCell ref="A28:A29"/>
    <mergeCell ref="B28:D28"/>
    <mergeCell ref="F28:G28"/>
    <mergeCell ref="J28:L28"/>
    <mergeCell ref="O28:Q28"/>
    <mergeCell ref="S28:W29"/>
    <mergeCell ref="X28:Y29"/>
    <mergeCell ref="Z28:AA29"/>
    <mergeCell ref="C29:G29"/>
    <mergeCell ref="I29:J29"/>
    <mergeCell ref="L29:M29"/>
    <mergeCell ref="N29:O29"/>
    <mergeCell ref="Q29:R29"/>
    <mergeCell ref="X31:Y31"/>
    <mergeCell ref="Z31:AA31"/>
    <mergeCell ref="B32:C32"/>
    <mergeCell ref="D32:G32"/>
    <mergeCell ref="J32:L32"/>
    <mergeCell ref="O32:Q32"/>
    <mergeCell ref="T32:V32"/>
    <mergeCell ref="X32:Y32"/>
    <mergeCell ref="Z32:AA32"/>
    <mergeCell ref="A33:A34"/>
    <mergeCell ref="B33:D33"/>
    <mergeCell ref="F33:G33"/>
    <mergeCell ref="I33:M34"/>
    <mergeCell ref="O33:Q33"/>
    <mergeCell ref="T33:V33"/>
    <mergeCell ref="X33:Y34"/>
    <mergeCell ref="Z33:AA34"/>
    <mergeCell ref="C34:G34"/>
    <mergeCell ref="N34:O34"/>
    <mergeCell ref="Q34:R34"/>
    <mergeCell ref="S34:T34"/>
    <mergeCell ref="V34:W34"/>
    <mergeCell ref="A35:A36"/>
    <mergeCell ref="B35:D35"/>
    <mergeCell ref="F35:G35"/>
    <mergeCell ref="J35:L35"/>
    <mergeCell ref="N35:R36"/>
    <mergeCell ref="T35:V35"/>
    <mergeCell ref="X35:Y36"/>
    <mergeCell ref="Z35:AA36"/>
    <mergeCell ref="C36:G36"/>
    <mergeCell ref="I36:J36"/>
    <mergeCell ref="L36:M36"/>
    <mergeCell ref="S36:T36"/>
    <mergeCell ref="V36:W36"/>
    <mergeCell ref="A37:A38"/>
    <mergeCell ref="B37:D37"/>
    <mergeCell ref="F37:G37"/>
    <mergeCell ref="J37:L37"/>
    <mergeCell ref="O37:Q37"/>
    <mergeCell ref="S37:W38"/>
    <mergeCell ref="X37:Y38"/>
    <mergeCell ref="Z37:AA38"/>
    <mergeCell ref="C38:G38"/>
    <mergeCell ref="I38:J38"/>
    <mergeCell ref="L38:M38"/>
    <mergeCell ref="N38:O38"/>
    <mergeCell ref="Q38:R38"/>
    <mergeCell ref="Z40:AA40"/>
    <mergeCell ref="B41:C41"/>
    <mergeCell ref="D41:G41"/>
    <mergeCell ref="J41:L41"/>
    <mergeCell ref="O41:Q41"/>
    <mergeCell ref="T41:V41"/>
    <mergeCell ref="X41:Y41"/>
    <mergeCell ref="Z41:AA41"/>
    <mergeCell ref="W40:Y40"/>
    <mergeCell ref="A42:A43"/>
    <mergeCell ref="B42:D42"/>
    <mergeCell ref="F42:G42"/>
    <mergeCell ref="I42:M43"/>
    <mergeCell ref="O42:Q42"/>
    <mergeCell ref="T42:V42"/>
    <mergeCell ref="X42:Y43"/>
    <mergeCell ref="Z42:AA43"/>
    <mergeCell ref="C43:G43"/>
    <mergeCell ref="N43:O43"/>
    <mergeCell ref="Q43:R43"/>
    <mergeCell ref="S43:T43"/>
    <mergeCell ref="V43:W43"/>
    <mergeCell ref="A44:A45"/>
    <mergeCell ref="B44:D44"/>
    <mergeCell ref="F44:G44"/>
    <mergeCell ref="J44:L44"/>
    <mergeCell ref="N44:R45"/>
    <mergeCell ref="T44:V44"/>
    <mergeCell ref="X44:Y45"/>
    <mergeCell ref="Z44:AA45"/>
    <mergeCell ref="C45:G45"/>
    <mergeCell ref="I45:J45"/>
    <mergeCell ref="L45:M45"/>
    <mergeCell ref="S45:T45"/>
    <mergeCell ref="V45:W45"/>
    <mergeCell ref="A46:A47"/>
    <mergeCell ref="B46:D46"/>
    <mergeCell ref="F46:G46"/>
    <mergeCell ref="J46:L46"/>
    <mergeCell ref="O46:Q46"/>
    <mergeCell ref="S46:W47"/>
    <mergeCell ref="X46:Y47"/>
    <mergeCell ref="Z46:AA47"/>
    <mergeCell ref="C47:G47"/>
    <mergeCell ref="I47:J47"/>
    <mergeCell ref="L47:M47"/>
    <mergeCell ref="N47:O47"/>
    <mergeCell ref="Q47:R47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fitToHeight="0" orientation="portrait" blackAndWhite="1" verticalDpi="300" r:id="rId1"/>
  <headerFooter alignWithMargins="0">
    <oddFooter>&amp;C&amp;10-27-</oddFooter>
    <firstFooter>&amp;C-27-</firstFooter>
  </headerFooter>
  <rowBreaks count="1" manualBreakCount="1">
    <brk id="47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44"/>
  <sheetViews>
    <sheetView topLeftCell="A16" workbookViewId="0">
      <selection activeCell="G21" sqref="G21:J26"/>
    </sheetView>
  </sheetViews>
  <sheetFormatPr defaultRowHeight="13.5"/>
  <cols>
    <col min="1" max="1" width="17.375" customWidth="1"/>
    <col min="2" max="2" width="6.25" customWidth="1"/>
    <col min="3" max="3" width="10.75" customWidth="1"/>
    <col min="4" max="8" width="3.625" customWidth="1"/>
    <col min="9" max="9" width="17.375" customWidth="1"/>
    <col min="10" max="10" width="6.25" customWidth="1"/>
    <col min="11" max="11" width="10.75" customWidth="1"/>
  </cols>
  <sheetData>
    <row r="1" spans="1:11" ht="29.25" customHeight="1">
      <c r="A1" s="467" t="s">
        <v>883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9" customHeight="1">
      <c r="A3" s="517"/>
      <c r="B3" s="519"/>
      <c r="C3" s="518"/>
      <c r="D3" s="449" t="str">
        <f>IF(E3="","",IF(E3&gt;G3,1,0)+IF(E5&gt;G5,1,0)+IF(E7&gt;G7,1,0))</f>
        <v/>
      </c>
      <c r="E3" s="458"/>
      <c r="F3" s="459" t="s">
        <v>869</v>
      </c>
      <c r="G3" s="458"/>
      <c r="H3" s="452" t="str">
        <f>IF(E3="","",IF(E3&lt;G3,1,0)+IF(E5&lt;G5,1,0)+IF(E7&lt;G7,1,0))</f>
        <v/>
      </c>
      <c r="I3" s="517"/>
      <c r="J3" s="519"/>
      <c r="K3" s="518"/>
    </row>
    <row r="4" spans="1:11" ht="9" customHeight="1">
      <c r="A4" s="515"/>
      <c r="B4" s="520"/>
      <c r="C4" s="513"/>
      <c r="D4" s="450"/>
      <c r="E4" s="445"/>
      <c r="F4" s="447"/>
      <c r="G4" s="445"/>
      <c r="H4" s="453"/>
      <c r="I4" s="515"/>
      <c r="J4" s="520"/>
      <c r="K4" s="513"/>
    </row>
    <row r="5" spans="1:11" ht="9" customHeight="1">
      <c r="A5" s="515"/>
      <c r="B5" s="520"/>
      <c r="C5" s="513"/>
      <c r="D5" s="450"/>
      <c r="E5" s="445"/>
      <c r="F5" s="447" t="s">
        <v>869</v>
      </c>
      <c r="G5" s="445"/>
      <c r="H5" s="453"/>
      <c r="I5" s="515"/>
      <c r="J5" s="520"/>
      <c r="K5" s="513"/>
    </row>
    <row r="6" spans="1:11" ht="9" customHeight="1">
      <c r="A6" s="515"/>
      <c r="B6" s="520"/>
      <c r="C6" s="513"/>
      <c r="D6" s="450"/>
      <c r="E6" s="445"/>
      <c r="F6" s="447"/>
      <c r="G6" s="445"/>
      <c r="H6" s="453"/>
      <c r="I6" s="515"/>
      <c r="J6" s="520"/>
      <c r="K6" s="513"/>
    </row>
    <row r="7" spans="1:11" ht="9" customHeight="1">
      <c r="A7" s="515"/>
      <c r="B7" s="520"/>
      <c r="C7" s="513"/>
      <c r="D7" s="450"/>
      <c r="E7" s="445"/>
      <c r="F7" s="447" t="s">
        <v>869</v>
      </c>
      <c r="G7" s="445"/>
      <c r="H7" s="453"/>
      <c r="I7" s="515"/>
      <c r="J7" s="520"/>
      <c r="K7" s="513"/>
    </row>
    <row r="8" spans="1:11" ht="9" customHeight="1">
      <c r="A8" s="516"/>
      <c r="B8" s="521"/>
      <c r="C8" s="514"/>
      <c r="D8" s="451"/>
      <c r="E8" s="446"/>
      <c r="F8" s="448"/>
      <c r="G8" s="446"/>
      <c r="H8" s="454"/>
      <c r="I8" s="516"/>
      <c r="J8" s="521"/>
      <c r="K8" s="514"/>
    </row>
    <row r="9" spans="1:11" ht="52.5" customHeight="1">
      <c r="A9" s="152"/>
      <c r="B9" s="154"/>
      <c r="C9" s="152"/>
      <c r="D9" s="153"/>
      <c r="E9" s="152"/>
      <c r="F9" s="149"/>
      <c r="G9" s="152"/>
      <c r="H9" s="153"/>
      <c r="I9" s="152"/>
      <c r="J9" s="154"/>
      <c r="K9" s="152"/>
    </row>
    <row r="10" spans="1:11" ht="29.25" customHeight="1">
      <c r="A10" s="467" t="s">
        <v>884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23.25" customHeight="1">
      <c r="A11" s="468" t="s">
        <v>870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 ht="9" customHeight="1">
      <c r="A12" s="517"/>
      <c r="B12" s="519"/>
      <c r="C12" s="518"/>
      <c r="D12" s="449" t="str">
        <f>IF(E12="","",IF(E12&gt;G12,1,0)+IF(E14&gt;G14,1,0)+IF(E16&gt;G16,1,0))</f>
        <v/>
      </c>
      <c r="E12" s="458"/>
      <c r="F12" s="459" t="s">
        <v>869</v>
      </c>
      <c r="G12" s="458"/>
      <c r="H12" s="452" t="str">
        <f>IF(E12="","",IF(E12&lt;G12,1,0)+IF(E14&lt;G14,1,0)+IF(E16&lt;G16,1,0))</f>
        <v/>
      </c>
      <c r="I12" s="517"/>
      <c r="J12" s="519"/>
      <c r="K12" s="518"/>
    </row>
    <row r="13" spans="1:11" ht="9" customHeight="1">
      <c r="A13" s="515"/>
      <c r="B13" s="520"/>
      <c r="C13" s="513"/>
      <c r="D13" s="450"/>
      <c r="E13" s="445"/>
      <c r="F13" s="447"/>
      <c r="G13" s="445"/>
      <c r="H13" s="453"/>
      <c r="I13" s="515"/>
      <c r="J13" s="520"/>
      <c r="K13" s="513"/>
    </row>
    <row r="14" spans="1:11" ht="9" customHeight="1">
      <c r="A14" s="515"/>
      <c r="B14" s="520"/>
      <c r="C14" s="513"/>
      <c r="D14" s="450"/>
      <c r="E14" s="445"/>
      <c r="F14" s="447" t="s">
        <v>869</v>
      </c>
      <c r="G14" s="445"/>
      <c r="H14" s="453"/>
      <c r="I14" s="515"/>
      <c r="J14" s="520"/>
      <c r="K14" s="513"/>
    </row>
    <row r="15" spans="1:11" ht="9" customHeight="1">
      <c r="A15" s="515"/>
      <c r="B15" s="520"/>
      <c r="C15" s="513"/>
      <c r="D15" s="450"/>
      <c r="E15" s="445"/>
      <c r="F15" s="447"/>
      <c r="G15" s="445"/>
      <c r="H15" s="453"/>
      <c r="I15" s="515"/>
      <c r="J15" s="520"/>
      <c r="K15" s="513"/>
    </row>
    <row r="16" spans="1:11" ht="9" customHeight="1">
      <c r="A16" s="515"/>
      <c r="B16" s="520"/>
      <c r="C16" s="513"/>
      <c r="D16" s="450"/>
      <c r="E16" s="445"/>
      <c r="F16" s="447" t="s">
        <v>869</v>
      </c>
      <c r="G16" s="445"/>
      <c r="H16" s="453"/>
      <c r="I16" s="515"/>
      <c r="J16" s="520"/>
      <c r="K16" s="513"/>
    </row>
    <row r="17" spans="1:11" ht="9" customHeight="1">
      <c r="A17" s="516"/>
      <c r="B17" s="521"/>
      <c r="C17" s="514"/>
      <c r="D17" s="451"/>
      <c r="E17" s="446"/>
      <c r="F17" s="448"/>
      <c r="G17" s="446"/>
      <c r="H17" s="454"/>
      <c r="I17" s="516"/>
      <c r="J17" s="521"/>
      <c r="K17" s="514"/>
    </row>
    <row r="18" spans="1:11" ht="52.5" customHeight="1">
      <c r="A18" s="152"/>
      <c r="B18" s="154"/>
      <c r="C18" s="152"/>
      <c r="D18" s="153"/>
      <c r="E18" s="152"/>
      <c r="F18" s="149"/>
      <c r="G18" s="152"/>
      <c r="H18" s="153"/>
      <c r="I18" s="152"/>
      <c r="J18" s="154"/>
      <c r="K18" s="152"/>
    </row>
    <row r="19" spans="1:11" ht="29.25" customHeight="1">
      <c r="A19" s="467" t="s">
        <v>885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</row>
    <row r="20" spans="1:11" ht="23.25" customHeight="1">
      <c r="A20" s="468" t="s">
        <v>870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 ht="9" customHeight="1">
      <c r="A21" s="517"/>
      <c r="B21" s="519"/>
      <c r="C21" s="518"/>
      <c r="D21" s="449" t="str">
        <f>IF(E21="","",IF(E21&gt;G21,1,0)+IF(E23&gt;G23,1,0)+IF(E25&gt;G25,1,0))</f>
        <v/>
      </c>
      <c r="E21" s="458"/>
      <c r="F21" s="459" t="s">
        <v>869</v>
      </c>
      <c r="G21" s="458"/>
      <c r="H21" s="452" t="str">
        <f>IF(E21="","",IF(E21&lt;G21,1,0)+IF(E23&lt;G23,1,0)+IF(E25&lt;G25,1,0))</f>
        <v/>
      </c>
      <c r="I21" s="517"/>
      <c r="J21" s="519"/>
      <c r="K21" s="518"/>
    </row>
    <row r="22" spans="1:11" ht="9" customHeight="1">
      <c r="A22" s="515"/>
      <c r="B22" s="520"/>
      <c r="C22" s="513"/>
      <c r="D22" s="450"/>
      <c r="E22" s="445"/>
      <c r="F22" s="447"/>
      <c r="G22" s="445"/>
      <c r="H22" s="453"/>
      <c r="I22" s="515"/>
      <c r="J22" s="520"/>
      <c r="K22" s="513"/>
    </row>
    <row r="23" spans="1:11" ht="9" customHeight="1">
      <c r="A23" s="515"/>
      <c r="B23" s="520"/>
      <c r="C23" s="513"/>
      <c r="D23" s="450"/>
      <c r="E23" s="445"/>
      <c r="F23" s="447" t="s">
        <v>869</v>
      </c>
      <c r="G23" s="445"/>
      <c r="H23" s="453"/>
      <c r="I23" s="515"/>
      <c r="J23" s="520"/>
      <c r="K23" s="513"/>
    </row>
    <row r="24" spans="1:11" ht="9" customHeight="1">
      <c r="A24" s="515"/>
      <c r="B24" s="520"/>
      <c r="C24" s="513"/>
      <c r="D24" s="450"/>
      <c r="E24" s="445"/>
      <c r="F24" s="447"/>
      <c r="G24" s="445"/>
      <c r="H24" s="453"/>
      <c r="I24" s="515"/>
      <c r="J24" s="520"/>
      <c r="K24" s="513"/>
    </row>
    <row r="25" spans="1:11" ht="9" customHeight="1">
      <c r="A25" s="515"/>
      <c r="B25" s="520"/>
      <c r="C25" s="513"/>
      <c r="D25" s="450"/>
      <c r="E25" s="445"/>
      <c r="F25" s="447" t="s">
        <v>869</v>
      </c>
      <c r="G25" s="445"/>
      <c r="H25" s="453"/>
      <c r="I25" s="515"/>
      <c r="J25" s="520"/>
      <c r="K25" s="513"/>
    </row>
    <row r="26" spans="1:11" ht="9" customHeight="1">
      <c r="A26" s="516"/>
      <c r="B26" s="521"/>
      <c r="C26" s="514"/>
      <c r="D26" s="451"/>
      <c r="E26" s="446"/>
      <c r="F26" s="448"/>
      <c r="G26" s="446"/>
      <c r="H26" s="454"/>
      <c r="I26" s="516"/>
      <c r="J26" s="521"/>
      <c r="K26" s="514"/>
    </row>
    <row r="27" spans="1:11" ht="52.5" customHeight="1">
      <c r="A27" s="152"/>
      <c r="B27" s="154"/>
      <c r="C27" s="152"/>
      <c r="D27" s="153"/>
      <c r="E27" s="152"/>
      <c r="F27" s="149"/>
      <c r="G27" s="152"/>
      <c r="H27" s="153"/>
      <c r="I27" s="152"/>
      <c r="J27" s="154"/>
      <c r="K27" s="152"/>
    </row>
    <row r="28" spans="1:11" ht="29.25" customHeight="1">
      <c r="A28" s="467" t="s">
        <v>886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23.25" customHeight="1">
      <c r="A29" s="468" t="s">
        <v>870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9" customHeight="1">
      <c r="A30" s="517"/>
      <c r="B30" s="519"/>
      <c r="C30" s="518"/>
      <c r="D30" s="449" t="str">
        <f>IF(E30="","",IF(E30&gt;G30,1,0)+IF(E32&gt;G32,1,0)+IF(E34&gt;G34,1,0))</f>
        <v/>
      </c>
      <c r="E30" s="458"/>
      <c r="F30" s="459" t="s">
        <v>869</v>
      </c>
      <c r="G30" s="458"/>
      <c r="H30" s="452" t="str">
        <f>IF(E30="","",IF(E30&lt;G30,1,0)+IF(E32&lt;G32,1,0)+IF(E34&lt;G34,1,0))</f>
        <v/>
      </c>
      <c r="I30" s="517"/>
      <c r="J30" s="519"/>
      <c r="K30" s="518"/>
    </row>
    <row r="31" spans="1:11" ht="9" customHeight="1">
      <c r="A31" s="515"/>
      <c r="B31" s="520"/>
      <c r="C31" s="513"/>
      <c r="D31" s="450"/>
      <c r="E31" s="445"/>
      <c r="F31" s="447"/>
      <c r="G31" s="445"/>
      <c r="H31" s="453"/>
      <c r="I31" s="515"/>
      <c r="J31" s="520"/>
      <c r="K31" s="513"/>
    </row>
    <row r="32" spans="1:11" ht="9" customHeight="1">
      <c r="A32" s="515"/>
      <c r="B32" s="520"/>
      <c r="C32" s="513"/>
      <c r="D32" s="450"/>
      <c r="E32" s="445"/>
      <c r="F32" s="447" t="s">
        <v>869</v>
      </c>
      <c r="G32" s="445"/>
      <c r="H32" s="453"/>
      <c r="I32" s="515"/>
      <c r="J32" s="520"/>
      <c r="K32" s="513"/>
    </row>
    <row r="33" spans="1:11" ht="9" customHeight="1">
      <c r="A33" s="515"/>
      <c r="B33" s="520"/>
      <c r="C33" s="513"/>
      <c r="D33" s="450"/>
      <c r="E33" s="445"/>
      <c r="F33" s="447"/>
      <c r="G33" s="445"/>
      <c r="H33" s="453"/>
      <c r="I33" s="515"/>
      <c r="J33" s="520"/>
      <c r="K33" s="513"/>
    </row>
    <row r="34" spans="1:11" ht="9" customHeight="1">
      <c r="A34" s="515"/>
      <c r="B34" s="520"/>
      <c r="C34" s="513"/>
      <c r="D34" s="450"/>
      <c r="E34" s="445"/>
      <c r="F34" s="447" t="s">
        <v>869</v>
      </c>
      <c r="G34" s="445"/>
      <c r="H34" s="453"/>
      <c r="I34" s="515"/>
      <c r="J34" s="520"/>
      <c r="K34" s="513"/>
    </row>
    <row r="35" spans="1:11" ht="9" customHeight="1">
      <c r="A35" s="516"/>
      <c r="B35" s="521"/>
      <c r="C35" s="514"/>
      <c r="D35" s="451"/>
      <c r="E35" s="446"/>
      <c r="F35" s="448"/>
      <c r="G35" s="446"/>
      <c r="H35" s="454"/>
      <c r="I35" s="516"/>
      <c r="J35" s="521"/>
      <c r="K35" s="514"/>
    </row>
    <row r="36" spans="1:11" ht="52.5" customHeight="1">
      <c r="A36" s="152"/>
      <c r="B36" s="154"/>
      <c r="C36" s="152"/>
      <c r="D36" s="153"/>
      <c r="E36" s="152"/>
      <c r="F36" s="149"/>
      <c r="G36" s="152"/>
      <c r="H36" s="153"/>
      <c r="I36" s="152"/>
      <c r="J36" s="154"/>
      <c r="K36" s="152"/>
    </row>
    <row r="37" spans="1:11" ht="29.25" customHeight="1">
      <c r="A37" s="467" t="s">
        <v>887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</row>
    <row r="38" spans="1:11" ht="23.25" customHeight="1">
      <c r="A38" s="468" t="s">
        <v>870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</row>
    <row r="39" spans="1:11" ht="9" customHeight="1">
      <c r="A39" s="517"/>
      <c r="B39" s="519"/>
      <c r="C39" s="518"/>
      <c r="D39" s="449" t="str">
        <f>IF(E39="","",IF(E39&gt;G39,1,0)+IF(E41&gt;G41,1,0)+IF(E43&gt;G43,1,0))</f>
        <v/>
      </c>
      <c r="E39" s="458"/>
      <c r="F39" s="459" t="s">
        <v>869</v>
      </c>
      <c r="G39" s="458"/>
      <c r="H39" s="452" t="str">
        <f>IF(E39="","",IF(E39&lt;G39,1,0)+IF(E41&lt;G41,1,0)+IF(E43&lt;G43,1,0))</f>
        <v/>
      </c>
      <c r="I39" s="517"/>
      <c r="J39" s="519"/>
      <c r="K39" s="518"/>
    </row>
    <row r="40" spans="1:11" ht="9" customHeight="1">
      <c r="A40" s="515"/>
      <c r="B40" s="520"/>
      <c r="C40" s="513"/>
      <c r="D40" s="450"/>
      <c r="E40" s="445"/>
      <c r="F40" s="447"/>
      <c r="G40" s="445"/>
      <c r="H40" s="453"/>
      <c r="I40" s="515"/>
      <c r="J40" s="520"/>
      <c r="K40" s="513"/>
    </row>
    <row r="41" spans="1:11" ht="9" customHeight="1">
      <c r="A41" s="515"/>
      <c r="B41" s="520"/>
      <c r="C41" s="513"/>
      <c r="D41" s="450"/>
      <c r="E41" s="445"/>
      <c r="F41" s="447" t="s">
        <v>869</v>
      </c>
      <c r="G41" s="445"/>
      <c r="H41" s="453"/>
      <c r="I41" s="515"/>
      <c r="J41" s="520"/>
      <c r="K41" s="513"/>
    </row>
    <row r="42" spans="1:11" ht="9" customHeight="1">
      <c r="A42" s="515"/>
      <c r="B42" s="520"/>
      <c r="C42" s="513"/>
      <c r="D42" s="450"/>
      <c r="E42" s="445"/>
      <c r="F42" s="447"/>
      <c r="G42" s="445"/>
      <c r="H42" s="453"/>
      <c r="I42" s="515"/>
      <c r="J42" s="520"/>
      <c r="K42" s="513"/>
    </row>
    <row r="43" spans="1:11" ht="9" customHeight="1">
      <c r="A43" s="515"/>
      <c r="B43" s="520"/>
      <c r="C43" s="513"/>
      <c r="D43" s="450"/>
      <c r="E43" s="445"/>
      <c r="F43" s="447" t="s">
        <v>869</v>
      </c>
      <c r="G43" s="445"/>
      <c r="H43" s="453"/>
      <c r="I43" s="515"/>
      <c r="J43" s="520"/>
      <c r="K43" s="513"/>
    </row>
    <row r="44" spans="1:11" ht="9" customHeight="1">
      <c r="A44" s="516"/>
      <c r="B44" s="521"/>
      <c r="C44" s="514"/>
      <c r="D44" s="451"/>
      <c r="E44" s="446"/>
      <c r="F44" s="448"/>
      <c r="G44" s="446"/>
      <c r="H44" s="454"/>
      <c r="I44" s="516"/>
      <c r="J44" s="521"/>
      <c r="K44" s="514"/>
    </row>
  </sheetData>
  <mergeCells count="95">
    <mergeCell ref="K39:K44"/>
    <mergeCell ref="A37:K37"/>
    <mergeCell ref="A38:K38"/>
    <mergeCell ref="B39:B44"/>
    <mergeCell ref="D39:D44"/>
    <mergeCell ref="E39:E40"/>
    <mergeCell ref="F39:F40"/>
    <mergeCell ref="G39:G40"/>
    <mergeCell ref="H39:H44"/>
    <mergeCell ref="I39:I44"/>
    <mergeCell ref="J39:J44"/>
    <mergeCell ref="E41:E42"/>
    <mergeCell ref="F41:F42"/>
    <mergeCell ref="G25:G26"/>
    <mergeCell ref="A21:A26"/>
    <mergeCell ref="C21:C26"/>
    <mergeCell ref="G41:G42"/>
    <mergeCell ref="E43:E44"/>
    <mergeCell ref="F43:F44"/>
    <mergeCell ref="G32:G33"/>
    <mergeCell ref="E34:E35"/>
    <mergeCell ref="F34:F35"/>
    <mergeCell ref="G34:G35"/>
    <mergeCell ref="G43:G44"/>
    <mergeCell ref="A39:A44"/>
    <mergeCell ref="C39:C44"/>
    <mergeCell ref="K30:K35"/>
    <mergeCell ref="A28:K28"/>
    <mergeCell ref="A29:K29"/>
    <mergeCell ref="B30:B35"/>
    <mergeCell ref="D30:D35"/>
    <mergeCell ref="E30:E31"/>
    <mergeCell ref="F30:F31"/>
    <mergeCell ref="G30:G31"/>
    <mergeCell ref="H30:H35"/>
    <mergeCell ref="I30:I35"/>
    <mergeCell ref="J30:J35"/>
    <mergeCell ref="E32:E33"/>
    <mergeCell ref="F32:F33"/>
    <mergeCell ref="A30:A35"/>
    <mergeCell ref="C30:C35"/>
    <mergeCell ref="K21:K26"/>
    <mergeCell ref="A19:K19"/>
    <mergeCell ref="A20:K20"/>
    <mergeCell ref="B21:B26"/>
    <mergeCell ref="D21:D26"/>
    <mergeCell ref="E21:E22"/>
    <mergeCell ref="F21:F22"/>
    <mergeCell ref="G21:G22"/>
    <mergeCell ref="H21:H26"/>
    <mergeCell ref="I21:I26"/>
    <mergeCell ref="J21:J26"/>
    <mergeCell ref="E23:E24"/>
    <mergeCell ref="F23:F24"/>
    <mergeCell ref="G23:G24"/>
    <mergeCell ref="E25:E26"/>
    <mergeCell ref="F25:F26"/>
    <mergeCell ref="G14:G15"/>
    <mergeCell ref="E16:E17"/>
    <mergeCell ref="F16:F17"/>
    <mergeCell ref="G16:G17"/>
    <mergeCell ref="A12:A17"/>
    <mergeCell ref="C12:C17"/>
    <mergeCell ref="G7:G8"/>
    <mergeCell ref="A3:A8"/>
    <mergeCell ref="C3:C8"/>
    <mergeCell ref="K12:K17"/>
    <mergeCell ref="A10:K10"/>
    <mergeCell ref="A11:K11"/>
    <mergeCell ref="B12:B17"/>
    <mergeCell ref="D12:D17"/>
    <mergeCell ref="E12:E13"/>
    <mergeCell ref="F12:F13"/>
    <mergeCell ref="G12:G13"/>
    <mergeCell ref="H12:H17"/>
    <mergeCell ref="I12:I17"/>
    <mergeCell ref="J12:J17"/>
    <mergeCell ref="E14:E15"/>
    <mergeCell ref="F14:F15"/>
    <mergeCell ref="K3:K8"/>
    <mergeCell ref="A1:K1"/>
    <mergeCell ref="A2:K2"/>
    <mergeCell ref="B3:B8"/>
    <mergeCell ref="D3:D8"/>
    <mergeCell ref="E3:E4"/>
    <mergeCell ref="F3:F4"/>
    <mergeCell ref="G3:G4"/>
    <mergeCell ref="H3:H8"/>
    <mergeCell ref="I3:I8"/>
    <mergeCell ref="J3:J8"/>
    <mergeCell ref="E5:E6"/>
    <mergeCell ref="F5:F6"/>
    <mergeCell ref="G5:G6"/>
    <mergeCell ref="E7:E8"/>
    <mergeCell ref="F7:F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M181"/>
  <sheetViews>
    <sheetView view="pageBreakPreview" topLeftCell="A49" zoomScaleNormal="100" zoomScaleSheetLayoutView="100" workbookViewId="0">
      <selection activeCell="AE62" sqref="AE62"/>
    </sheetView>
  </sheetViews>
  <sheetFormatPr defaultColWidth="2.625" defaultRowHeight="15" customHeight="1"/>
  <cols>
    <col min="1" max="16384" width="2.625" style="3"/>
  </cols>
  <sheetData>
    <row r="1" spans="1:39" ht="21" customHeight="1">
      <c r="C1" s="35"/>
      <c r="D1" s="401" t="s">
        <v>542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33</v>
      </c>
      <c r="C3" s="321" t="s">
        <v>1</v>
      </c>
      <c r="D3" s="321"/>
      <c r="E3" s="321"/>
      <c r="F3" s="321"/>
      <c r="G3" s="321"/>
      <c r="H3" s="2" t="s">
        <v>34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AC4" s="338">
        <v>1</v>
      </c>
      <c r="AD4" s="338"/>
      <c r="AE4" s="337" t="s">
        <v>2</v>
      </c>
      <c r="AF4" s="338"/>
      <c r="AG4" s="19"/>
    </row>
    <row r="5" spans="1:39" s="21" customFormat="1" ht="15" customHeight="1">
      <c r="A5" s="31"/>
      <c r="B5" s="483" t="s">
        <v>3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川島</v>
      </c>
      <c r="K5" s="545"/>
      <c r="L5" s="545"/>
      <c r="M5" s="45"/>
      <c r="N5" s="46"/>
      <c r="O5" s="545" t="str">
        <f>B8</f>
        <v>國岡</v>
      </c>
      <c r="P5" s="545"/>
      <c r="Q5" s="545"/>
      <c r="R5" s="45"/>
      <c r="S5" s="46"/>
      <c r="T5" s="545" t="str">
        <f>B10</f>
        <v>志摩</v>
      </c>
      <c r="U5" s="545"/>
      <c r="V5" s="545"/>
      <c r="W5" s="45"/>
      <c r="X5" s="46"/>
      <c r="Y5" s="545" t="str">
        <f>B12</f>
        <v>中井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383">
        <v>1</v>
      </c>
      <c r="B6" s="470" t="s">
        <v>480</v>
      </c>
      <c r="C6" s="470"/>
      <c r="D6" s="470"/>
      <c r="E6" s="38" t="s">
        <v>14</v>
      </c>
      <c r="F6" s="471" t="s">
        <v>84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">
        <v>934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6</v>
      </c>
      <c r="AD6" s="546"/>
      <c r="AE6" s="546">
        <f>IF(AC6="","",RANK(AC6,AC6:AD13,))</f>
        <v>1</v>
      </c>
      <c r="AF6" s="547"/>
      <c r="AJ6" s="21" t="str">
        <f>B5&amp;AE6</f>
        <v>Ａ1</v>
      </c>
      <c r="AK6" s="21" t="str">
        <f>B6</f>
        <v>川島</v>
      </c>
      <c r="AL6" s="21" t="str">
        <f>F6</f>
        <v>香川</v>
      </c>
      <c r="AM6" s="19" t="str">
        <f>C7</f>
        <v>丸亀ＳＣ</v>
      </c>
    </row>
    <row r="7" spans="1:39" s="21" customFormat="1" ht="15" customHeight="1">
      <c r="A7" s="384"/>
      <c r="B7" s="71" t="s">
        <v>14</v>
      </c>
      <c r="C7" s="525" t="s">
        <v>85</v>
      </c>
      <c r="D7" s="525"/>
      <c r="E7" s="525"/>
      <c r="F7" s="525"/>
      <c r="G7" s="525"/>
      <c r="H7" s="73" t="s">
        <v>15</v>
      </c>
      <c r="I7" s="430"/>
      <c r="J7" s="357"/>
      <c r="K7" s="357"/>
      <c r="L7" s="357"/>
      <c r="M7" s="357"/>
      <c r="N7" s="377" t="s">
        <v>935</v>
      </c>
      <c r="O7" s="374"/>
      <c r="P7" s="203" t="s">
        <v>932</v>
      </c>
      <c r="Q7" s="374" t="s">
        <v>933</v>
      </c>
      <c r="R7" s="402"/>
      <c r="S7" s="364">
        <v>2</v>
      </c>
      <c r="T7" s="364"/>
      <c r="U7" s="2" t="s">
        <v>8</v>
      </c>
      <c r="V7" s="364">
        <v>0</v>
      </c>
      <c r="W7" s="366"/>
      <c r="X7" s="365">
        <v>2</v>
      </c>
      <c r="Y7" s="364"/>
      <c r="Z7" s="2" t="s">
        <v>8</v>
      </c>
      <c r="AA7" s="364">
        <v>0</v>
      </c>
      <c r="AB7" s="367"/>
      <c r="AC7" s="551"/>
      <c r="AD7" s="548"/>
      <c r="AE7" s="548"/>
      <c r="AF7" s="549"/>
      <c r="AM7" s="19"/>
    </row>
    <row r="8" spans="1:39" s="21" customFormat="1" ht="15" customHeight="1">
      <c r="A8" s="341">
        <v>2</v>
      </c>
      <c r="B8" s="482" t="s">
        <v>360</v>
      </c>
      <c r="C8" s="482"/>
      <c r="D8" s="482"/>
      <c r="E8" s="40" t="s">
        <v>14</v>
      </c>
      <c r="F8" s="492" t="s">
        <v>81</v>
      </c>
      <c r="G8" s="492"/>
      <c r="H8" s="41" t="s">
        <v>15</v>
      </c>
      <c r="I8" s="66"/>
      <c r="J8" s="346" t="s">
        <v>930</v>
      </c>
      <c r="K8" s="346"/>
      <c r="L8" s="346"/>
      <c r="M8" s="63"/>
      <c r="N8" s="347"/>
      <c r="O8" s="348"/>
      <c r="P8" s="348"/>
      <c r="Q8" s="348"/>
      <c r="R8" s="378"/>
      <c r="S8" s="63"/>
      <c r="T8" s="346" t="s">
        <v>930</v>
      </c>
      <c r="U8" s="346"/>
      <c r="V8" s="346"/>
      <c r="W8" s="63"/>
      <c r="X8" s="64"/>
      <c r="Y8" s="346" t="s">
        <v>930</v>
      </c>
      <c r="Z8" s="346"/>
      <c r="AA8" s="346"/>
      <c r="AB8" s="65"/>
      <c r="AC8" s="341">
        <v>0</v>
      </c>
      <c r="AD8" s="407"/>
      <c r="AE8" s="537">
        <f>IF(AC8="","",RANK(AC8,AC6:AD13,))</f>
        <v>4</v>
      </c>
      <c r="AF8" s="538"/>
      <c r="AJ8" s="21" t="str">
        <f>B5&amp;AE8</f>
        <v>Ａ4</v>
      </c>
      <c r="AK8" s="21" t="str">
        <f>B8</f>
        <v>國岡</v>
      </c>
      <c r="AL8" s="21" t="str">
        <f>F8</f>
        <v>徳島</v>
      </c>
      <c r="AM8" s="19" t="str">
        <f>C9</f>
        <v>ＳＫＢ</v>
      </c>
    </row>
    <row r="9" spans="1:39" s="21" customFormat="1" ht="15" customHeight="1">
      <c r="A9" s="408"/>
      <c r="B9" s="71" t="s">
        <v>14</v>
      </c>
      <c r="C9" s="525" t="s">
        <v>361</v>
      </c>
      <c r="D9" s="525"/>
      <c r="E9" s="525"/>
      <c r="F9" s="525"/>
      <c r="G9" s="525"/>
      <c r="H9" s="73" t="s">
        <v>15</v>
      </c>
      <c r="I9" s="373" t="s">
        <v>931</v>
      </c>
      <c r="J9" s="374"/>
      <c r="K9" s="205" t="s">
        <v>932</v>
      </c>
      <c r="L9" s="374" t="s">
        <v>933</v>
      </c>
      <c r="M9" s="402"/>
      <c r="N9" s="379"/>
      <c r="O9" s="380"/>
      <c r="P9" s="380"/>
      <c r="Q9" s="380"/>
      <c r="R9" s="381"/>
      <c r="S9" s="377" t="s">
        <v>931</v>
      </c>
      <c r="T9" s="374"/>
      <c r="U9" s="205" t="s">
        <v>932</v>
      </c>
      <c r="V9" s="374" t="s">
        <v>933</v>
      </c>
      <c r="W9" s="402"/>
      <c r="X9" s="377" t="s">
        <v>931</v>
      </c>
      <c r="Y9" s="374"/>
      <c r="Z9" s="205" t="s">
        <v>932</v>
      </c>
      <c r="AA9" s="374" t="s">
        <v>933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41">
        <v>3</v>
      </c>
      <c r="B10" s="482" t="s">
        <v>170</v>
      </c>
      <c r="C10" s="482"/>
      <c r="D10" s="482"/>
      <c r="E10" s="40" t="s">
        <v>14</v>
      </c>
      <c r="F10" s="492" t="s">
        <v>81</v>
      </c>
      <c r="G10" s="492"/>
      <c r="H10" s="41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46" t="s">
        <v>934</v>
      </c>
      <c r="P10" s="346"/>
      <c r="Q10" s="34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×</v>
      </c>
      <c r="Z10" s="356"/>
      <c r="AA10" s="356"/>
      <c r="AB10" s="62"/>
      <c r="AC10" s="551">
        <f>IF(AND(O10="",J10="",Y10=""),"",COUNTIF(I10:AB11,"○")*2+COUNTIF(I10:AB11,"×"))</f>
        <v>4</v>
      </c>
      <c r="AD10" s="548"/>
      <c r="AE10" s="548">
        <f>IF(AC10="","",RANK(AC10,AC6:AD13,))</f>
        <v>3</v>
      </c>
      <c r="AF10" s="549"/>
      <c r="AJ10" s="21" t="str">
        <f>B5&amp;AE10</f>
        <v>Ａ3</v>
      </c>
      <c r="AK10" s="21" t="str">
        <f>B10</f>
        <v>志摩</v>
      </c>
      <c r="AL10" s="21" t="str">
        <f>F10</f>
        <v>徳島</v>
      </c>
      <c r="AM10" s="19" t="str">
        <f>C11</f>
        <v>北島クラブ</v>
      </c>
    </row>
    <row r="11" spans="1:39" s="21" customFormat="1" ht="15" customHeight="1">
      <c r="A11" s="353"/>
      <c r="B11" s="71" t="s">
        <v>521</v>
      </c>
      <c r="C11" s="525" t="s">
        <v>87</v>
      </c>
      <c r="D11" s="525"/>
      <c r="E11" s="525"/>
      <c r="F11" s="525"/>
      <c r="G11" s="525"/>
      <c r="H11" s="73" t="s">
        <v>15</v>
      </c>
      <c r="I11" s="363">
        <f>IF(V7="","",V7)</f>
        <v>0</v>
      </c>
      <c r="J11" s="364"/>
      <c r="K11" s="2" t="s">
        <v>8</v>
      </c>
      <c r="L11" s="364">
        <f>IF(S7="","",S7)</f>
        <v>2</v>
      </c>
      <c r="M11" s="364"/>
      <c r="N11" s="377" t="s">
        <v>935</v>
      </c>
      <c r="O11" s="374"/>
      <c r="P11" s="203" t="s">
        <v>932</v>
      </c>
      <c r="Q11" s="374" t="s">
        <v>933</v>
      </c>
      <c r="R11" s="402"/>
      <c r="S11" s="357"/>
      <c r="T11" s="357"/>
      <c r="U11" s="357"/>
      <c r="V11" s="357"/>
      <c r="W11" s="357"/>
      <c r="X11" s="365">
        <v>0</v>
      </c>
      <c r="Y11" s="364"/>
      <c r="Z11" s="2" t="s">
        <v>8</v>
      </c>
      <c r="AA11" s="364">
        <v>2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408">
        <v>4</v>
      </c>
      <c r="B12" s="491" t="s">
        <v>498</v>
      </c>
      <c r="C12" s="491"/>
      <c r="D12" s="491"/>
      <c r="E12" s="42" t="s">
        <v>14</v>
      </c>
      <c r="F12" s="478" t="s">
        <v>84</v>
      </c>
      <c r="G12" s="478"/>
      <c r="H12" s="43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64"/>
      <c r="O12" s="346" t="s">
        <v>934</v>
      </c>
      <c r="P12" s="346"/>
      <c r="Q12" s="346"/>
      <c r="R12" s="67"/>
      <c r="S12" s="63"/>
      <c r="T12" s="346" t="str">
        <f>IF(S13="","",IF(S13&gt;V13,"○","×"))</f>
        <v>○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5</v>
      </c>
      <c r="AD12" s="548"/>
      <c r="AE12" s="548">
        <f>IF(AC12="","",RANK(AC12,AC6:AD13,))</f>
        <v>2</v>
      </c>
      <c r="AF12" s="549"/>
      <c r="AJ12" s="21" t="str">
        <f>B5&amp;AE12</f>
        <v>Ａ2</v>
      </c>
      <c r="AK12" s="21" t="str">
        <f>B12</f>
        <v>中井</v>
      </c>
      <c r="AL12" s="21" t="str">
        <f>F12</f>
        <v>香川</v>
      </c>
      <c r="AM12" s="19" t="str">
        <f>C13</f>
        <v>卓窓会</v>
      </c>
    </row>
    <row r="13" spans="1:39" s="21" customFormat="1" ht="15" customHeight="1">
      <c r="A13" s="342"/>
      <c r="B13" s="72" t="s">
        <v>14</v>
      </c>
      <c r="C13" s="475" t="s">
        <v>301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8</v>
      </c>
      <c r="L13" s="336">
        <f>IF(X7="","",X7)</f>
        <v>2</v>
      </c>
      <c r="M13" s="336"/>
      <c r="N13" s="339" t="s">
        <v>935</v>
      </c>
      <c r="O13" s="336"/>
      <c r="P13" s="200" t="s">
        <v>932</v>
      </c>
      <c r="Q13" s="336" t="s">
        <v>933</v>
      </c>
      <c r="R13" s="340"/>
      <c r="S13" s="336">
        <f>IF(AA11="","",AA11)</f>
        <v>2</v>
      </c>
      <c r="T13" s="336"/>
      <c r="U13" s="6" t="s">
        <v>8</v>
      </c>
      <c r="V13" s="336">
        <f>IF(X11="","",X11)</f>
        <v>0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4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17"/>
      <c r="Z14" s="16"/>
      <c r="AA14" s="16"/>
      <c r="AB14" s="16"/>
    </row>
    <row r="15" spans="1:39" s="21" customFormat="1" ht="15" customHeight="1">
      <c r="X15" s="338">
        <v>2</v>
      </c>
      <c r="Y15" s="338"/>
      <c r="Z15" s="337" t="s">
        <v>2</v>
      </c>
      <c r="AA15" s="337"/>
      <c r="AB15" s="16"/>
    </row>
    <row r="16" spans="1:39" s="21" customFormat="1" ht="15" customHeight="1">
      <c r="A16" s="31"/>
      <c r="B16" s="483" t="s">
        <v>536</v>
      </c>
      <c r="C16" s="483"/>
      <c r="D16" s="483" t="s">
        <v>25</v>
      </c>
      <c r="E16" s="483"/>
      <c r="F16" s="483"/>
      <c r="G16" s="483"/>
      <c r="H16" s="26"/>
      <c r="I16" s="44"/>
      <c r="J16" s="545" t="str">
        <f>B17</f>
        <v>土肥</v>
      </c>
      <c r="K16" s="545"/>
      <c r="L16" s="545"/>
      <c r="M16" s="45"/>
      <c r="N16" s="46"/>
      <c r="O16" s="545" t="str">
        <f>B19</f>
        <v>小野</v>
      </c>
      <c r="P16" s="545"/>
      <c r="Q16" s="545"/>
      <c r="R16" s="45"/>
      <c r="S16" s="46"/>
      <c r="T16" s="545" t="str">
        <f>B21</f>
        <v>増野</v>
      </c>
      <c r="U16" s="545"/>
      <c r="V16" s="545"/>
      <c r="W16" s="45"/>
      <c r="X16" s="540" t="s">
        <v>17</v>
      </c>
      <c r="Y16" s="541"/>
      <c r="Z16" s="527" t="s">
        <v>13</v>
      </c>
      <c r="AA16" s="528"/>
      <c r="AB16" s="16"/>
    </row>
    <row r="17" spans="1:39" s="21" customFormat="1" ht="15" customHeight="1">
      <c r="A17" s="400">
        <v>1</v>
      </c>
      <c r="B17" s="470" t="s">
        <v>483</v>
      </c>
      <c r="C17" s="470"/>
      <c r="D17" s="470"/>
      <c r="E17" s="38" t="s">
        <v>14</v>
      </c>
      <c r="F17" s="471" t="s">
        <v>81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○</v>
      </c>
      <c r="P17" s="388"/>
      <c r="Q17" s="388"/>
      <c r="R17" s="59"/>
      <c r="S17" s="58"/>
      <c r="T17" s="388" t="str">
        <f>IF(S18="","",IF(S18&gt;V18,"○","×"))</f>
        <v>○</v>
      </c>
      <c r="U17" s="388"/>
      <c r="V17" s="388"/>
      <c r="W17" s="59"/>
      <c r="X17" s="400">
        <f>IF(AND(J17="",O17="",T17=""),"",COUNTIF(I17:W18,"○")*2+COUNTIF(I17:W18,"×"))</f>
        <v>4</v>
      </c>
      <c r="Y17" s="532"/>
      <c r="Z17" s="533">
        <f>IF(X17="","",RANK(X17,X17:Y22,))</f>
        <v>1</v>
      </c>
      <c r="AA17" s="534"/>
      <c r="AB17" s="16"/>
      <c r="AJ17" s="21" t="str">
        <f>B16&amp;Z17</f>
        <v>Ｂ1</v>
      </c>
      <c r="AK17" s="21" t="str">
        <f>B17</f>
        <v>土肥</v>
      </c>
      <c r="AL17" s="21" t="str">
        <f>F17</f>
        <v>徳島</v>
      </c>
      <c r="AM17" s="19" t="str">
        <f>C18</f>
        <v>沖洲体協</v>
      </c>
    </row>
    <row r="18" spans="1:39" s="21" customFormat="1" ht="15" customHeight="1">
      <c r="A18" s="353"/>
      <c r="B18" s="71" t="s">
        <v>14</v>
      </c>
      <c r="C18" s="525" t="s">
        <v>484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65">
        <v>2</v>
      </c>
      <c r="O18" s="364"/>
      <c r="P18" s="2" t="s">
        <v>8</v>
      </c>
      <c r="Q18" s="364">
        <v>0</v>
      </c>
      <c r="R18" s="366"/>
      <c r="S18" s="364">
        <v>2</v>
      </c>
      <c r="T18" s="364"/>
      <c r="U18" s="2" t="s">
        <v>8</v>
      </c>
      <c r="V18" s="364">
        <v>0</v>
      </c>
      <c r="W18" s="366"/>
      <c r="X18" s="353"/>
      <c r="Y18" s="416"/>
      <c r="Z18" s="535"/>
      <c r="AA18" s="536"/>
      <c r="AB18" s="16"/>
      <c r="AM18" s="19"/>
    </row>
    <row r="19" spans="1:39" s="21" customFormat="1" ht="15" customHeight="1">
      <c r="A19" s="408">
        <v>2</v>
      </c>
      <c r="B19" s="491" t="s">
        <v>104</v>
      </c>
      <c r="C19" s="491"/>
      <c r="D19" s="491"/>
      <c r="E19" s="42" t="s">
        <v>14</v>
      </c>
      <c r="F19" s="492" t="s">
        <v>82</v>
      </c>
      <c r="G19" s="492"/>
      <c r="H19" s="43" t="s">
        <v>15</v>
      </c>
      <c r="I19" s="66"/>
      <c r="J19" s="346" t="str">
        <f>IF(I20="","",IF(I20&gt;L20,"○","×"))</f>
        <v>×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○</v>
      </c>
      <c r="U19" s="346"/>
      <c r="V19" s="346"/>
      <c r="W19" s="63"/>
      <c r="X19" s="341">
        <f>IF(AND(J19="",O19="",T19=""),"",COUNTIF(I19:W20,"○")*2+COUNTIF(I19:W20,"×"))</f>
        <v>3</v>
      </c>
      <c r="Y19" s="407"/>
      <c r="Z19" s="537">
        <f>IF(X19="","",RANK(X19,X17:Y22,))</f>
        <v>2</v>
      </c>
      <c r="AA19" s="538"/>
      <c r="AB19" s="16"/>
      <c r="AJ19" s="21" t="str">
        <f>B16&amp;Z19</f>
        <v>Ｂ2</v>
      </c>
      <c r="AK19" s="21" t="str">
        <f>B19</f>
        <v>小野</v>
      </c>
      <c r="AL19" s="21" t="str">
        <f>F19</f>
        <v>愛媛</v>
      </c>
      <c r="AM19" s="19" t="str">
        <f>C20</f>
        <v>さつき会</v>
      </c>
    </row>
    <row r="20" spans="1:39" s="21" customFormat="1" ht="15" customHeight="1">
      <c r="A20" s="408"/>
      <c r="B20" s="71" t="s">
        <v>14</v>
      </c>
      <c r="C20" s="557" t="s">
        <v>97</v>
      </c>
      <c r="D20" s="557"/>
      <c r="E20" s="557"/>
      <c r="F20" s="557"/>
      <c r="G20" s="557"/>
      <c r="H20" s="73" t="s">
        <v>15</v>
      </c>
      <c r="I20" s="373">
        <f>IF(Q18="","",Q18)</f>
        <v>0</v>
      </c>
      <c r="J20" s="374"/>
      <c r="K20" s="5" t="s">
        <v>8</v>
      </c>
      <c r="L20" s="374">
        <f>IF(N18="","",N18)</f>
        <v>2</v>
      </c>
      <c r="M20" s="374"/>
      <c r="N20" s="379"/>
      <c r="O20" s="380"/>
      <c r="P20" s="380"/>
      <c r="Q20" s="380"/>
      <c r="R20" s="381"/>
      <c r="S20" s="374">
        <v>2</v>
      </c>
      <c r="T20" s="374"/>
      <c r="U20" s="5" t="s">
        <v>8</v>
      </c>
      <c r="V20" s="374">
        <v>0</v>
      </c>
      <c r="W20" s="374"/>
      <c r="X20" s="353"/>
      <c r="Y20" s="416"/>
      <c r="Z20" s="535"/>
      <c r="AA20" s="536"/>
      <c r="AB20" s="16"/>
      <c r="AM20" s="19"/>
    </row>
    <row r="21" spans="1:39" s="21" customFormat="1" ht="15" customHeight="1">
      <c r="A21" s="399">
        <v>3</v>
      </c>
      <c r="B21" s="491" t="s">
        <v>485</v>
      </c>
      <c r="C21" s="491"/>
      <c r="D21" s="491"/>
      <c r="E21" s="42" t="s">
        <v>14</v>
      </c>
      <c r="F21" s="492" t="s">
        <v>84</v>
      </c>
      <c r="G21" s="492"/>
      <c r="H21" s="43" t="s">
        <v>15</v>
      </c>
      <c r="I21" s="69"/>
      <c r="J21" s="356" t="str">
        <f>IF(I22="","",IF(I22&gt;L22,"○","×"))</f>
        <v>×</v>
      </c>
      <c r="K21" s="356"/>
      <c r="L21" s="356"/>
      <c r="M21" s="61"/>
      <c r="N21" s="60"/>
      <c r="O21" s="356" t="str">
        <f>IF(N22="","",IF(N22&gt;Q22,"○","×"))</f>
        <v>×</v>
      </c>
      <c r="P21" s="356"/>
      <c r="Q21" s="356"/>
      <c r="R21" s="68"/>
      <c r="S21" s="357"/>
      <c r="T21" s="357"/>
      <c r="U21" s="357"/>
      <c r="V21" s="357"/>
      <c r="W21" s="357"/>
      <c r="X21" s="341">
        <f>IF(AND(J21="",O21="",T21=""),"",COUNTIF(I21:W22,"○")*2+COUNTIF(I21:W22,"×"))</f>
        <v>2</v>
      </c>
      <c r="Y21" s="407"/>
      <c r="Z21" s="537">
        <f>IF(X21="","",RANK(X21,X17:Y22,))</f>
        <v>3</v>
      </c>
      <c r="AA21" s="538"/>
      <c r="AB21" s="16"/>
      <c r="AJ21" s="21" t="str">
        <f>B16&amp;Z21</f>
        <v>Ｂ3</v>
      </c>
      <c r="AK21" s="21" t="str">
        <f>B21</f>
        <v>増野</v>
      </c>
      <c r="AL21" s="21" t="str">
        <f>F21</f>
        <v>香川</v>
      </c>
      <c r="AM21" s="19" t="str">
        <f>C22</f>
        <v>ＡＳＣ</v>
      </c>
    </row>
    <row r="22" spans="1:39" s="21" customFormat="1" ht="15" customHeight="1">
      <c r="A22" s="442"/>
      <c r="B22" s="72" t="s">
        <v>14</v>
      </c>
      <c r="C22" s="475" t="s">
        <v>543</v>
      </c>
      <c r="D22" s="475"/>
      <c r="E22" s="475"/>
      <c r="F22" s="475"/>
      <c r="G22" s="475"/>
      <c r="H22" s="74" t="s">
        <v>15</v>
      </c>
      <c r="I22" s="335">
        <f>IF(V18="","",V18)</f>
        <v>0</v>
      </c>
      <c r="J22" s="336"/>
      <c r="K22" s="6" t="s">
        <v>8</v>
      </c>
      <c r="L22" s="336">
        <f>IF(S18="","",S18)</f>
        <v>2</v>
      </c>
      <c r="M22" s="336"/>
      <c r="N22" s="339">
        <f>IF(V20="","",V20)</f>
        <v>0</v>
      </c>
      <c r="O22" s="336"/>
      <c r="P22" s="6" t="s">
        <v>8</v>
      </c>
      <c r="Q22" s="336">
        <f>IF(S20="","",S20)</f>
        <v>2</v>
      </c>
      <c r="R22" s="340"/>
      <c r="S22" s="351"/>
      <c r="T22" s="351"/>
      <c r="U22" s="351"/>
      <c r="V22" s="351"/>
      <c r="W22" s="351"/>
      <c r="X22" s="342"/>
      <c r="Y22" s="435"/>
      <c r="Z22" s="542"/>
      <c r="AA22" s="543"/>
      <c r="AB22" s="16"/>
      <c r="AM22" s="19"/>
    </row>
    <row r="23" spans="1:39" s="21" customFormat="1" ht="5.0999999999999996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6"/>
      <c r="L23" s="16"/>
      <c r="M23" s="17"/>
      <c r="N23" s="16"/>
      <c r="O23" s="16"/>
      <c r="P23" s="16"/>
      <c r="Q23" s="16"/>
      <c r="R23" s="17"/>
      <c r="S23" s="16"/>
      <c r="T23" s="16"/>
      <c r="U23" s="17"/>
      <c r="V23" s="17"/>
      <c r="W23" s="17"/>
      <c r="X23" s="17"/>
      <c r="Y23" s="17"/>
      <c r="Z23" s="16"/>
      <c r="AA23" s="16"/>
      <c r="AB23" s="16"/>
      <c r="AC23" s="16"/>
    </row>
    <row r="24" spans="1:39" s="21" customFormat="1" ht="15" customHeight="1">
      <c r="X24" s="338">
        <v>2</v>
      </c>
      <c r="Y24" s="338"/>
      <c r="Z24" s="337" t="s">
        <v>2</v>
      </c>
      <c r="AA24" s="337"/>
      <c r="AB24" s="7"/>
      <c r="AC24" s="16"/>
    </row>
    <row r="25" spans="1:39" s="21" customFormat="1" ht="15" customHeight="1">
      <c r="A25" s="31"/>
      <c r="B25" s="483" t="s">
        <v>5</v>
      </c>
      <c r="C25" s="483"/>
      <c r="D25" s="483" t="s">
        <v>25</v>
      </c>
      <c r="E25" s="483"/>
      <c r="F25" s="483"/>
      <c r="G25" s="483"/>
      <c r="H25" s="26"/>
      <c r="I25" s="44"/>
      <c r="J25" s="545" t="str">
        <f>B26</f>
        <v>岡田</v>
      </c>
      <c r="K25" s="545"/>
      <c r="L25" s="545"/>
      <c r="M25" s="45"/>
      <c r="N25" s="46"/>
      <c r="O25" s="545" t="str">
        <f>B28</f>
        <v>中尾</v>
      </c>
      <c r="P25" s="545"/>
      <c r="Q25" s="545"/>
      <c r="R25" s="45"/>
      <c r="S25" s="46"/>
      <c r="T25" s="545" t="str">
        <f>B30</f>
        <v>佐々木</v>
      </c>
      <c r="U25" s="545"/>
      <c r="V25" s="545"/>
      <c r="W25" s="45"/>
      <c r="X25" s="540" t="s">
        <v>17</v>
      </c>
      <c r="Y25" s="541"/>
      <c r="Z25" s="527" t="s">
        <v>13</v>
      </c>
      <c r="AA25" s="528"/>
      <c r="AB25" s="27"/>
    </row>
    <row r="26" spans="1:39" s="21" customFormat="1" ht="15" customHeight="1">
      <c r="A26" s="400">
        <v>1</v>
      </c>
      <c r="B26" s="470" t="s">
        <v>251</v>
      </c>
      <c r="C26" s="470"/>
      <c r="D26" s="470"/>
      <c r="E26" s="38" t="s">
        <v>14</v>
      </c>
      <c r="F26" s="471" t="s">
        <v>79</v>
      </c>
      <c r="G26" s="471"/>
      <c r="H26" s="39" t="s">
        <v>15</v>
      </c>
      <c r="I26" s="529"/>
      <c r="J26" s="485"/>
      <c r="K26" s="485"/>
      <c r="L26" s="485"/>
      <c r="M26" s="485"/>
      <c r="N26" s="48"/>
      <c r="O26" s="388" t="str">
        <f>IF(N27="","",IF(N27&gt;Q27,"○","×"))</f>
        <v>×</v>
      </c>
      <c r="P26" s="388"/>
      <c r="Q26" s="388"/>
      <c r="R26" s="59"/>
      <c r="S26" s="58"/>
      <c r="T26" s="388" t="str">
        <f>IF(S27="","",IF(S27&gt;V27,"○","×"))</f>
        <v>×</v>
      </c>
      <c r="U26" s="388"/>
      <c r="V26" s="388"/>
      <c r="W26" s="59"/>
      <c r="X26" s="400">
        <f>IF(AND(J26="",O26="",T26=""),"",COUNTIF(I26:W27,"○")*2+COUNTIF(I26:W27,"×"))</f>
        <v>2</v>
      </c>
      <c r="Y26" s="532"/>
      <c r="Z26" s="533">
        <f>IF(X26="","",RANK(X26,X26:Y31,))</f>
        <v>3</v>
      </c>
      <c r="AA26" s="534"/>
      <c r="AJ26" s="21" t="str">
        <f>B25&amp;Z26</f>
        <v>Ｃ3</v>
      </c>
      <c r="AK26" s="21" t="str">
        <f>B26</f>
        <v>岡田</v>
      </c>
      <c r="AL26" s="21" t="str">
        <f>F26</f>
        <v>高知</v>
      </c>
      <c r="AM26" s="19" t="str">
        <f>C27</f>
        <v>インパクト</v>
      </c>
    </row>
    <row r="27" spans="1:39" s="21" customFormat="1" ht="15" customHeight="1">
      <c r="A27" s="353"/>
      <c r="B27" s="71" t="s">
        <v>14</v>
      </c>
      <c r="C27" s="525" t="s">
        <v>188</v>
      </c>
      <c r="D27" s="525"/>
      <c r="E27" s="525"/>
      <c r="F27" s="525"/>
      <c r="G27" s="525"/>
      <c r="H27" s="73" t="s">
        <v>15</v>
      </c>
      <c r="I27" s="430"/>
      <c r="J27" s="357"/>
      <c r="K27" s="357"/>
      <c r="L27" s="357"/>
      <c r="M27" s="357"/>
      <c r="N27" s="365">
        <v>0</v>
      </c>
      <c r="O27" s="364"/>
      <c r="P27" s="2" t="s">
        <v>8</v>
      </c>
      <c r="Q27" s="364">
        <v>2</v>
      </c>
      <c r="R27" s="366"/>
      <c r="S27" s="364">
        <v>0</v>
      </c>
      <c r="T27" s="364"/>
      <c r="U27" s="2" t="s">
        <v>8</v>
      </c>
      <c r="V27" s="364">
        <v>2</v>
      </c>
      <c r="W27" s="366"/>
      <c r="X27" s="353"/>
      <c r="Y27" s="416"/>
      <c r="Z27" s="535"/>
      <c r="AA27" s="536"/>
      <c r="AM27" s="19"/>
    </row>
    <row r="28" spans="1:39" s="21" customFormat="1" ht="15" customHeight="1">
      <c r="A28" s="422">
        <v>2</v>
      </c>
      <c r="B28" s="491" t="s">
        <v>148</v>
      </c>
      <c r="C28" s="491"/>
      <c r="D28" s="491"/>
      <c r="E28" s="42" t="s">
        <v>14</v>
      </c>
      <c r="F28" s="492" t="s">
        <v>84</v>
      </c>
      <c r="G28" s="492"/>
      <c r="H28" s="43" t="s">
        <v>15</v>
      </c>
      <c r="I28" s="66"/>
      <c r="J28" s="346" t="str">
        <f>IF(I29="","",IF(I29&gt;L29,"○","×"))</f>
        <v>○</v>
      </c>
      <c r="K28" s="346"/>
      <c r="L28" s="346"/>
      <c r="M28" s="63"/>
      <c r="N28" s="347"/>
      <c r="O28" s="348"/>
      <c r="P28" s="348"/>
      <c r="Q28" s="348"/>
      <c r="R28" s="378"/>
      <c r="S28" s="63"/>
      <c r="T28" s="346" t="str">
        <f>IF(S29="","",IF(S29&gt;V29,"○","×"))</f>
        <v>○</v>
      </c>
      <c r="U28" s="346"/>
      <c r="V28" s="346"/>
      <c r="W28" s="63"/>
      <c r="X28" s="341">
        <f>IF(AND(J28="",O28="",T28=""),"",COUNTIF(I28:W29,"○")*2+COUNTIF(I28:W29,"×"))</f>
        <v>4</v>
      </c>
      <c r="Y28" s="407"/>
      <c r="Z28" s="537">
        <f>IF(X28="","",RANK(X28,X26:Y31,))</f>
        <v>1</v>
      </c>
      <c r="AA28" s="538"/>
      <c r="AJ28" s="21" t="str">
        <f>B25&amp;Z28</f>
        <v>Ｃ1</v>
      </c>
      <c r="AK28" s="21" t="str">
        <f>B28</f>
        <v>中尾</v>
      </c>
      <c r="AL28" s="21" t="str">
        <f>F28</f>
        <v>香川</v>
      </c>
      <c r="AM28" s="19" t="str">
        <f>C29</f>
        <v>丸亀ＳＣ</v>
      </c>
    </row>
    <row r="29" spans="1:39" s="21" customFormat="1" ht="15" customHeight="1">
      <c r="A29" s="422"/>
      <c r="B29" s="71" t="s">
        <v>14</v>
      </c>
      <c r="C29" s="557" t="s">
        <v>85</v>
      </c>
      <c r="D29" s="557"/>
      <c r="E29" s="557"/>
      <c r="F29" s="557"/>
      <c r="G29" s="557"/>
      <c r="H29" s="73" t="s">
        <v>15</v>
      </c>
      <c r="I29" s="373">
        <f>IF(Q27="","",Q27)</f>
        <v>2</v>
      </c>
      <c r="J29" s="374"/>
      <c r="K29" s="5" t="s">
        <v>8</v>
      </c>
      <c r="L29" s="374">
        <f>IF(N27="","",N27)</f>
        <v>0</v>
      </c>
      <c r="M29" s="374"/>
      <c r="N29" s="379"/>
      <c r="O29" s="380"/>
      <c r="P29" s="380"/>
      <c r="Q29" s="380"/>
      <c r="R29" s="381"/>
      <c r="S29" s="374">
        <v>2</v>
      </c>
      <c r="T29" s="374"/>
      <c r="U29" s="5" t="s">
        <v>8</v>
      </c>
      <c r="V29" s="374">
        <v>0</v>
      </c>
      <c r="W29" s="374"/>
      <c r="X29" s="353"/>
      <c r="Y29" s="416"/>
      <c r="Z29" s="535"/>
      <c r="AA29" s="536"/>
      <c r="AM29" s="19"/>
    </row>
    <row r="30" spans="1:39" s="21" customFormat="1" ht="15" customHeight="1">
      <c r="A30" s="341">
        <v>3</v>
      </c>
      <c r="B30" s="491" t="s">
        <v>135</v>
      </c>
      <c r="C30" s="491"/>
      <c r="D30" s="491"/>
      <c r="E30" s="42" t="s">
        <v>14</v>
      </c>
      <c r="F30" s="492" t="s">
        <v>81</v>
      </c>
      <c r="G30" s="492"/>
      <c r="H30" s="43" t="s">
        <v>15</v>
      </c>
      <c r="I30" s="69"/>
      <c r="J30" s="356" t="str">
        <f>IF(I31="","",IF(I31&gt;L31,"○","×"))</f>
        <v>○</v>
      </c>
      <c r="K30" s="356"/>
      <c r="L30" s="356"/>
      <c r="M30" s="61"/>
      <c r="N30" s="60"/>
      <c r="O30" s="356" t="str">
        <f>IF(N31="","",IF(N31&gt;Q31,"○","×"))</f>
        <v>×</v>
      </c>
      <c r="P30" s="356"/>
      <c r="Q30" s="356"/>
      <c r="R30" s="68"/>
      <c r="S30" s="357"/>
      <c r="T30" s="357"/>
      <c r="U30" s="357"/>
      <c r="V30" s="357"/>
      <c r="W30" s="357"/>
      <c r="X30" s="341">
        <f>IF(AND(J30="",O30="",T30=""),"",COUNTIF(I30:W31,"○")*2+COUNTIF(I30:W31,"×"))</f>
        <v>3</v>
      </c>
      <c r="Y30" s="407"/>
      <c r="Z30" s="537">
        <f>IF(X30="","",RANK(X30,X26:Y31,))</f>
        <v>2</v>
      </c>
      <c r="AA30" s="538"/>
      <c r="AJ30" s="21" t="str">
        <f>B25&amp;Z30</f>
        <v>Ｃ2</v>
      </c>
      <c r="AK30" s="21" t="str">
        <f>B30</f>
        <v>佐々木</v>
      </c>
      <c r="AL30" s="21" t="str">
        <f>F30</f>
        <v>徳島</v>
      </c>
      <c r="AM30" s="19" t="str">
        <f>C31</f>
        <v>北島クラブ</v>
      </c>
    </row>
    <row r="31" spans="1:39" s="21" customFormat="1" ht="15" customHeight="1">
      <c r="A31" s="342"/>
      <c r="B31" s="72" t="s">
        <v>14</v>
      </c>
      <c r="C31" s="475" t="s">
        <v>87</v>
      </c>
      <c r="D31" s="475"/>
      <c r="E31" s="475"/>
      <c r="F31" s="475"/>
      <c r="G31" s="475"/>
      <c r="H31" s="74" t="s">
        <v>15</v>
      </c>
      <c r="I31" s="335">
        <f>IF(V27="","",V27)</f>
        <v>2</v>
      </c>
      <c r="J31" s="336"/>
      <c r="K31" s="6" t="s">
        <v>8</v>
      </c>
      <c r="L31" s="336">
        <f>IF(S27="","",S27)</f>
        <v>0</v>
      </c>
      <c r="M31" s="336"/>
      <c r="N31" s="339">
        <f>IF(V29="","",V29)</f>
        <v>0</v>
      </c>
      <c r="O31" s="336"/>
      <c r="P31" s="6" t="s">
        <v>8</v>
      </c>
      <c r="Q31" s="336">
        <f>IF(S29="","",S29)</f>
        <v>2</v>
      </c>
      <c r="R31" s="340"/>
      <c r="S31" s="351"/>
      <c r="T31" s="351"/>
      <c r="U31" s="351"/>
      <c r="V31" s="351"/>
      <c r="W31" s="351"/>
      <c r="X31" s="342"/>
      <c r="Y31" s="435"/>
      <c r="Z31" s="542"/>
      <c r="AA31" s="543"/>
      <c r="AM31" s="19"/>
    </row>
    <row r="32" spans="1:39" s="21" customFormat="1" ht="4.5" customHeight="1">
      <c r="A32" s="17"/>
      <c r="B32" s="42"/>
      <c r="C32" s="37"/>
      <c r="D32" s="37"/>
      <c r="E32" s="37"/>
      <c r="F32" s="37"/>
      <c r="G32" s="37"/>
      <c r="H32" s="42"/>
      <c r="I32" s="16"/>
      <c r="J32" s="16"/>
      <c r="K32" s="2"/>
      <c r="L32" s="16"/>
      <c r="M32" s="16"/>
      <c r="N32" s="16"/>
      <c r="O32" s="16"/>
      <c r="P32" s="2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</row>
    <row r="33" spans="1:39" s="21" customFormat="1" ht="15" customHeight="1">
      <c r="W33" s="338" t="s">
        <v>571</v>
      </c>
      <c r="X33" s="338"/>
      <c r="Y33" s="338"/>
      <c r="Z33" s="337" t="s">
        <v>2</v>
      </c>
      <c r="AA33" s="337"/>
      <c r="AB33" s="7"/>
      <c r="AC33" s="16"/>
    </row>
    <row r="34" spans="1:39" s="21" customFormat="1" ht="15" customHeight="1">
      <c r="A34" s="31"/>
      <c r="B34" s="483" t="s">
        <v>537</v>
      </c>
      <c r="C34" s="483"/>
      <c r="D34" s="483" t="s">
        <v>25</v>
      </c>
      <c r="E34" s="483"/>
      <c r="F34" s="483"/>
      <c r="G34" s="483"/>
      <c r="H34" s="26"/>
      <c r="I34" s="44"/>
      <c r="J34" s="545" t="str">
        <f>B35</f>
        <v>高市</v>
      </c>
      <c r="K34" s="545"/>
      <c r="L34" s="545"/>
      <c r="M34" s="45"/>
      <c r="N34" s="46"/>
      <c r="O34" s="545" t="str">
        <f>B37</f>
        <v>石尾</v>
      </c>
      <c r="P34" s="545"/>
      <c r="Q34" s="545"/>
      <c r="R34" s="45"/>
      <c r="S34" s="46"/>
      <c r="T34" s="545" t="str">
        <f>B39</f>
        <v>黒島</v>
      </c>
      <c r="U34" s="545"/>
      <c r="V34" s="545"/>
      <c r="W34" s="45"/>
      <c r="X34" s="540" t="s">
        <v>17</v>
      </c>
      <c r="Y34" s="541"/>
      <c r="Z34" s="527" t="s">
        <v>13</v>
      </c>
      <c r="AA34" s="528"/>
      <c r="AB34" s="27"/>
    </row>
    <row r="35" spans="1:39" s="21" customFormat="1" ht="15" customHeight="1">
      <c r="A35" s="400">
        <v>1</v>
      </c>
      <c r="B35" s="470" t="s">
        <v>488</v>
      </c>
      <c r="C35" s="470"/>
      <c r="D35" s="470"/>
      <c r="E35" s="38" t="s">
        <v>14</v>
      </c>
      <c r="F35" s="471" t="s">
        <v>82</v>
      </c>
      <c r="G35" s="471"/>
      <c r="H35" s="39" t="s">
        <v>15</v>
      </c>
      <c r="I35" s="529"/>
      <c r="J35" s="485"/>
      <c r="K35" s="485"/>
      <c r="L35" s="485"/>
      <c r="M35" s="485"/>
      <c r="N35" s="48"/>
      <c r="O35" s="388" t="str">
        <f>IF(N36="","",IF(N36&gt;Q36,"○","×"))</f>
        <v>○</v>
      </c>
      <c r="P35" s="388"/>
      <c r="Q35" s="388"/>
      <c r="R35" s="59"/>
      <c r="S35" s="58"/>
      <c r="T35" s="388" t="str">
        <f>IF(S36="","",IF(S36&gt;V36,"○","×"))</f>
        <v>×</v>
      </c>
      <c r="U35" s="388"/>
      <c r="V35" s="388"/>
      <c r="W35" s="59"/>
      <c r="X35" s="400">
        <f>IF(AND(J35="",O35="",T35=""),"",COUNTIF(I35:W36,"○")*2+COUNTIF(I35:W36,"×"))</f>
        <v>3</v>
      </c>
      <c r="Y35" s="532"/>
      <c r="Z35" s="533">
        <f>IF(X35="","",RANK(X35,X35:Y40,))</f>
        <v>2</v>
      </c>
      <c r="AA35" s="534"/>
      <c r="AJ35" s="21" t="str">
        <f>B34&amp;Z35</f>
        <v>Ｄ2</v>
      </c>
      <c r="AK35" s="21" t="str">
        <f>B35</f>
        <v>高市</v>
      </c>
      <c r="AL35" s="21" t="str">
        <f>F35</f>
        <v>愛媛</v>
      </c>
      <c r="AM35" s="19" t="str">
        <f>C36</f>
        <v>フォーネット</v>
      </c>
    </row>
    <row r="36" spans="1:39" s="21" customFormat="1" ht="15" customHeight="1">
      <c r="A36" s="353"/>
      <c r="B36" s="71" t="s">
        <v>14</v>
      </c>
      <c r="C36" s="525" t="s">
        <v>349</v>
      </c>
      <c r="D36" s="525"/>
      <c r="E36" s="525"/>
      <c r="F36" s="525"/>
      <c r="G36" s="525"/>
      <c r="H36" s="73" t="s">
        <v>15</v>
      </c>
      <c r="I36" s="430"/>
      <c r="J36" s="357"/>
      <c r="K36" s="357"/>
      <c r="L36" s="357"/>
      <c r="M36" s="357"/>
      <c r="N36" s="365">
        <v>2</v>
      </c>
      <c r="O36" s="364"/>
      <c r="P36" s="2" t="s">
        <v>8</v>
      </c>
      <c r="Q36" s="364">
        <v>1</v>
      </c>
      <c r="R36" s="366"/>
      <c r="S36" s="364">
        <v>1</v>
      </c>
      <c r="T36" s="364"/>
      <c r="U36" s="2" t="s">
        <v>8</v>
      </c>
      <c r="V36" s="364">
        <v>2</v>
      </c>
      <c r="W36" s="366"/>
      <c r="X36" s="353"/>
      <c r="Y36" s="416"/>
      <c r="Z36" s="535"/>
      <c r="AA36" s="536"/>
      <c r="AM36" s="19"/>
    </row>
    <row r="37" spans="1:39" s="21" customFormat="1" ht="15" customHeight="1">
      <c r="A37" s="422">
        <v>2</v>
      </c>
      <c r="B37" s="491" t="s">
        <v>486</v>
      </c>
      <c r="C37" s="491"/>
      <c r="D37" s="491"/>
      <c r="E37" s="42" t="s">
        <v>14</v>
      </c>
      <c r="F37" s="492" t="s">
        <v>84</v>
      </c>
      <c r="G37" s="492"/>
      <c r="H37" s="43" t="s">
        <v>15</v>
      </c>
      <c r="I37" s="66"/>
      <c r="J37" s="346" t="str">
        <f>IF(I38="","",IF(I38&gt;L38,"○","×"))</f>
        <v>×</v>
      </c>
      <c r="K37" s="346"/>
      <c r="L37" s="346"/>
      <c r="M37" s="63"/>
      <c r="N37" s="347"/>
      <c r="O37" s="348"/>
      <c r="P37" s="348"/>
      <c r="Q37" s="348"/>
      <c r="R37" s="378"/>
      <c r="S37" s="63"/>
      <c r="T37" s="346" t="str">
        <f>IF(S38="","",IF(S38&gt;V38,"○","×"))</f>
        <v>×</v>
      </c>
      <c r="U37" s="346"/>
      <c r="V37" s="346"/>
      <c r="W37" s="63"/>
      <c r="X37" s="341">
        <f>IF(AND(J37="",O37="",T37=""),"",COUNTIF(I37:W38,"○")*2+COUNTIF(I37:W38,"×"))</f>
        <v>2</v>
      </c>
      <c r="Y37" s="407"/>
      <c r="Z37" s="537">
        <f>IF(X37="","",RANK(X37,X35:Y40,))</f>
        <v>3</v>
      </c>
      <c r="AA37" s="538"/>
      <c r="AJ37" s="21" t="str">
        <f>B34&amp;Z37</f>
        <v>Ｄ3</v>
      </c>
      <c r="AK37" s="21" t="str">
        <f>B37</f>
        <v>石尾</v>
      </c>
      <c r="AL37" s="21" t="str">
        <f>F37</f>
        <v>香川</v>
      </c>
      <c r="AM37" s="19" t="str">
        <f>C38</f>
        <v>ＡＳＣ</v>
      </c>
    </row>
    <row r="38" spans="1:39" s="21" customFormat="1" ht="15" customHeight="1">
      <c r="A38" s="422"/>
      <c r="B38" s="71" t="s">
        <v>14</v>
      </c>
      <c r="C38" s="525" t="s">
        <v>487</v>
      </c>
      <c r="D38" s="525"/>
      <c r="E38" s="525"/>
      <c r="F38" s="525"/>
      <c r="G38" s="525"/>
      <c r="H38" s="73" t="s">
        <v>15</v>
      </c>
      <c r="I38" s="373">
        <f>IF(Q36="","",Q36)</f>
        <v>1</v>
      </c>
      <c r="J38" s="374"/>
      <c r="K38" s="5" t="s">
        <v>8</v>
      </c>
      <c r="L38" s="374">
        <f>IF(N36="","",N36)</f>
        <v>2</v>
      </c>
      <c r="M38" s="374"/>
      <c r="N38" s="379"/>
      <c r="O38" s="380"/>
      <c r="P38" s="380"/>
      <c r="Q38" s="380"/>
      <c r="R38" s="381"/>
      <c r="S38" s="374">
        <v>0</v>
      </c>
      <c r="T38" s="374"/>
      <c r="U38" s="5" t="s">
        <v>8</v>
      </c>
      <c r="V38" s="374">
        <v>2</v>
      </c>
      <c r="W38" s="374"/>
      <c r="X38" s="353"/>
      <c r="Y38" s="416"/>
      <c r="Z38" s="535"/>
      <c r="AA38" s="536"/>
      <c r="AM38" s="19"/>
    </row>
    <row r="39" spans="1:39" s="21" customFormat="1" ht="15" customHeight="1">
      <c r="A39" s="341">
        <v>3</v>
      </c>
      <c r="B39" s="482" t="s">
        <v>139</v>
      </c>
      <c r="C39" s="482"/>
      <c r="D39" s="482"/>
      <c r="E39" s="40" t="s">
        <v>14</v>
      </c>
      <c r="F39" s="492" t="s">
        <v>81</v>
      </c>
      <c r="G39" s="492"/>
      <c r="H39" s="41" t="s">
        <v>15</v>
      </c>
      <c r="I39" s="69"/>
      <c r="J39" s="356" t="str">
        <f>IF(I40="","",IF(I40&gt;L40,"○","×"))</f>
        <v>○</v>
      </c>
      <c r="K39" s="356"/>
      <c r="L39" s="356"/>
      <c r="M39" s="61"/>
      <c r="N39" s="60"/>
      <c r="O39" s="356" t="str">
        <f>IF(N40="","",IF(N40&gt;Q40,"○","×"))</f>
        <v>○</v>
      </c>
      <c r="P39" s="356"/>
      <c r="Q39" s="356"/>
      <c r="R39" s="68"/>
      <c r="S39" s="357"/>
      <c r="T39" s="357"/>
      <c r="U39" s="357"/>
      <c r="V39" s="357"/>
      <c r="W39" s="357"/>
      <c r="X39" s="341">
        <f>IF(AND(J39="",O39="",T39=""),"",COUNTIF(I39:W40,"○")*2+COUNTIF(I39:W40,"×"))</f>
        <v>4</v>
      </c>
      <c r="Y39" s="407"/>
      <c r="Z39" s="537">
        <f>IF(X39="","",RANK(X39,X35:Y40,))</f>
        <v>1</v>
      </c>
      <c r="AA39" s="538"/>
      <c r="AJ39" s="21" t="str">
        <f>B34&amp;Z39</f>
        <v>Ｄ1</v>
      </c>
      <c r="AK39" s="21" t="str">
        <f>B39</f>
        <v>黒島</v>
      </c>
      <c r="AL39" s="21" t="str">
        <f>F39</f>
        <v>徳島</v>
      </c>
      <c r="AM39" s="19" t="str">
        <f>C40</f>
        <v>城西ラージ</v>
      </c>
    </row>
    <row r="40" spans="1:39" s="21" customFormat="1" ht="15" customHeight="1">
      <c r="A40" s="342"/>
      <c r="B40" s="72" t="s">
        <v>14</v>
      </c>
      <c r="C40" s="475" t="s">
        <v>88</v>
      </c>
      <c r="D40" s="475"/>
      <c r="E40" s="475"/>
      <c r="F40" s="475"/>
      <c r="G40" s="475"/>
      <c r="H40" s="74" t="s">
        <v>15</v>
      </c>
      <c r="I40" s="335">
        <f>IF(V36="","",V36)</f>
        <v>2</v>
      </c>
      <c r="J40" s="336"/>
      <c r="K40" s="6" t="s">
        <v>8</v>
      </c>
      <c r="L40" s="336">
        <f>IF(S36="","",S36)</f>
        <v>1</v>
      </c>
      <c r="M40" s="336"/>
      <c r="N40" s="339">
        <f>IF(V38="","",V38)</f>
        <v>2</v>
      </c>
      <c r="O40" s="336"/>
      <c r="P40" s="6" t="s">
        <v>8</v>
      </c>
      <c r="Q40" s="336">
        <f>IF(S38="","",S38)</f>
        <v>0</v>
      </c>
      <c r="R40" s="340"/>
      <c r="S40" s="351"/>
      <c r="T40" s="351"/>
      <c r="U40" s="351"/>
      <c r="V40" s="351"/>
      <c r="W40" s="351"/>
      <c r="X40" s="342"/>
      <c r="Y40" s="435"/>
      <c r="Z40" s="542"/>
      <c r="AA40" s="543"/>
      <c r="AM40" s="19"/>
    </row>
    <row r="41" spans="1:39" ht="21" customHeight="1">
      <c r="D41" s="401" t="s">
        <v>544</v>
      </c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35"/>
    </row>
    <row r="42" spans="1:39" ht="8.1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9" s="21" customFormat="1" ht="15" customHeight="1">
      <c r="B43" s="2" t="s">
        <v>9</v>
      </c>
      <c r="C43" s="321" t="s">
        <v>1</v>
      </c>
      <c r="D43" s="321"/>
      <c r="E43" s="321"/>
      <c r="F43" s="321"/>
      <c r="G43" s="321"/>
      <c r="H43" s="2" t="s">
        <v>10</v>
      </c>
    </row>
    <row r="44" spans="1:39" s="21" customFormat="1" ht="1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6"/>
      <c r="L44" s="16"/>
      <c r="M44" s="17"/>
      <c r="N44" s="16"/>
      <c r="O44" s="16"/>
      <c r="P44" s="16"/>
      <c r="Q44" s="16"/>
      <c r="R44" s="17"/>
      <c r="S44" s="16"/>
      <c r="T44" s="16"/>
      <c r="U44" s="17"/>
      <c r="V44" s="17"/>
      <c r="W44" s="17"/>
      <c r="X44" s="17"/>
      <c r="Y44" s="17"/>
      <c r="Z44" s="16"/>
      <c r="AA44" s="16"/>
      <c r="AB44" s="16"/>
      <c r="AC44" s="16"/>
    </row>
    <row r="45" spans="1:39" s="21" customFormat="1" ht="15" customHeight="1">
      <c r="A45" s="358" t="s">
        <v>53</v>
      </c>
      <c r="B45" s="358"/>
      <c r="C45" s="358"/>
      <c r="D45" s="358"/>
      <c r="E45" s="358"/>
      <c r="F45" s="35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9" s="21" customFormat="1" ht="15" customHeight="1">
      <c r="A46" s="359" t="s">
        <v>45</v>
      </c>
      <c r="B46" s="359"/>
      <c r="C46" s="359"/>
      <c r="D46" s="359"/>
      <c r="E46" s="359"/>
      <c r="F46" s="359"/>
      <c r="G46" s="2" t="s">
        <v>7</v>
      </c>
      <c r="H46" s="17">
        <v>2</v>
      </c>
      <c r="I46" s="17" t="s">
        <v>27</v>
      </c>
      <c r="J46" s="17">
        <v>3</v>
      </c>
      <c r="K46" s="358" t="s">
        <v>50</v>
      </c>
      <c r="L46" s="359"/>
      <c r="M46" s="17"/>
      <c r="N46" s="2" t="s">
        <v>16</v>
      </c>
      <c r="O46" s="17">
        <v>1</v>
      </c>
      <c r="P46" s="17" t="s">
        <v>27</v>
      </c>
      <c r="Q46" s="17">
        <v>3</v>
      </c>
      <c r="R46" s="358" t="s">
        <v>51</v>
      </c>
      <c r="S46" s="359"/>
      <c r="T46" s="17"/>
      <c r="U46" s="2" t="s">
        <v>28</v>
      </c>
      <c r="V46" s="17">
        <v>1</v>
      </c>
      <c r="W46" s="17" t="s">
        <v>27</v>
      </c>
      <c r="X46" s="17">
        <v>2</v>
      </c>
      <c r="Y46" s="358" t="s">
        <v>52</v>
      </c>
      <c r="Z46" s="359"/>
      <c r="AA46" s="17"/>
      <c r="AB46" s="17"/>
      <c r="AC46" s="17"/>
      <c r="AD46" s="17"/>
      <c r="AE46" s="17"/>
      <c r="AF46" s="17"/>
      <c r="AG46" s="17"/>
    </row>
    <row r="47" spans="1:39" s="21" customFormat="1" ht="15" customHeight="1">
      <c r="A47" s="359" t="s">
        <v>46</v>
      </c>
      <c r="B47" s="359"/>
      <c r="C47" s="359"/>
      <c r="D47" s="359"/>
      <c r="E47" s="359"/>
      <c r="F47" s="359"/>
      <c r="G47" s="2" t="s">
        <v>7</v>
      </c>
      <c r="H47" s="17">
        <v>1</v>
      </c>
      <c r="I47" s="17" t="s">
        <v>27</v>
      </c>
      <c r="J47" s="17">
        <v>4</v>
      </c>
      <c r="K47" s="358" t="s">
        <v>51</v>
      </c>
      <c r="L47" s="359"/>
      <c r="M47" s="17"/>
      <c r="N47" s="2" t="s">
        <v>16</v>
      </c>
      <c r="O47" s="17">
        <v>2</v>
      </c>
      <c r="P47" s="17" t="s">
        <v>27</v>
      </c>
      <c r="Q47" s="17">
        <v>3</v>
      </c>
      <c r="R47" s="358" t="s">
        <v>50</v>
      </c>
      <c r="S47" s="359"/>
      <c r="T47" s="17"/>
      <c r="U47" s="2" t="s">
        <v>28</v>
      </c>
      <c r="V47" s="17">
        <v>1</v>
      </c>
      <c r="W47" s="17" t="s">
        <v>27</v>
      </c>
      <c r="X47" s="17">
        <v>3</v>
      </c>
      <c r="Y47" s="358" t="s">
        <v>54</v>
      </c>
      <c r="Z47" s="359"/>
      <c r="AA47" s="17"/>
      <c r="AB47" s="2" t="s">
        <v>31</v>
      </c>
      <c r="AC47" s="17">
        <v>2</v>
      </c>
      <c r="AD47" s="17" t="s">
        <v>27</v>
      </c>
      <c r="AE47" s="17">
        <v>4</v>
      </c>
      <c r="AF47" s="358" t="s">
        <v>52</v>
      </c>
      <c r="AG47" s="359"/>
    </row>
    <row r="48" spans="1:39" s="21" customFormat="1" ht="15" customHeight="1">
      <c r="A48" s="17"/>
      <c r="B48" s="17"/>
      <c r="C48" s="17"/>
      <c r="D48" s="17"/>
      <c r="E48" s="17"/>
      <c r="F48" s="17"/>
      <c r="G48" s="2" t="s">
        <v>38</v>
      </c>
      <c r="H48" s="17">
        <v>1</v>
      </c>
      <c r="I48" s="17" t="s">
        <v>27</v>
      </c>
      <c r="J48" s="17">
        <v>2</v>
      </c>
      <c r="K48" s="358" t="s">
        <v>54</v>
      </c>
      <c r="L48" s="359"/>
      <c r="M48" s="17"/>
      <c r="N48" s="2" t="s">
        <v>39</v>
      </c>
      <c r="O48" s="17">
        <v>3</v>
      </c>
      <c r="P48" s="17" t="s">
        <v>27</v>
      </c>
      <c r="Q48" s="17">
        <v>4</v>
      </c>
      <c r="R48" s="358" t="s">
        <v>50</v>
      </c>
      <c r="S48" s="35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1:33" s="21" customFormat="1" ht="15" customHeight="1">
      <c r="A49" s="17"/>
      <c r="B49" s="17"/>
      <c r="C49" s="17"/>
      <c r="D49" s="17"/>
      <c r="E49" s="17"/>
      <c r="F49" s="17"/>
      <c r="G49" s="2"/>
      <c r="H49" s="17"/>
      <c r="I49" s="17"/>
      <c r="J49" s="17"/>
      <c r="K49" s="2"/>
      <c r="L49" s="17"/>
      <c r="M49" s="17"/>
      <c r="N49" s="2"/>
      <c r="O49" s="17"/>
      <c r="P49" s="17"/>
      <c r="Q49" s="17"/>
      <c r="R49" s="2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21" customFormat="1" ht="15" customHeight="1">
      <c r="A50" s="2" t="s">
        <v>9</v>
      </c>
      <c r="B50" s="321" t="s">
        <v>335</v>
      </c>
      <c r="C50" s="354"/>
      <c r="D50" s="354"/>
      <c r="E50" s="354"/>
      <c r="F50" s="354"/>
      <c r="G50" s="354"/>
      <c r="H50" s="354"/>
      <c r="I50" s="2" t="s">
        <v>10</v>
      </c>
      <c r="J50" s="16"/>
      <c r="K50" s="17"/>
      <c r="L50" s="17"/>
      <c r="M50" s="17"/>
      <c r="N50" s="17"/>
      <c r="O50" s="17"/>
      <c r="P50" s="19"/>
      <c r="Q50" s="17"/>
      <c r="R50" s="17"/>
      <c r="S50" s="17"/>
      <c r="T50" s="17"/>
      <c r="U50" s="17"/>
    </row>
    <row r="51" spans="1:33" s="21" customFormat="1" ht="15" customHeight="1"/>
    <row r="52" spans="1:33" s="21" customFormat="1" ht="15" customHeight="1" thickBot="1">
      <c r="A52" s="306" t="s">
        <v>3</v>
      </c>
      <c r="B52" s="307">
        <v>1</v>
      </c>
      <c r="C52" s="469" t="str">
        <f>IF(ISERROR(VLOOKUP(A52&amp;B52,$AJ:$AO,2,FALSE))=TRUE,"",VLOOKUP(A52&amp;B52,$AJ:$AO,2,FALSE))</f>
        <v>川島</v>
      </c>
      <c r="D52" s="470"/>
      <c r="E52" s="470"/>
      <c r="F52" s="38" t="s">
        <v>14</v>
      </c>
      <c r="G52" s="471" t="str">
        <f>IF(ISERROR(VLOOKUP(A52&amp;B52,$AJ:$AO,3,FALSE))=TRUE,"",VLOOKUP(A52&amp;B52,$AJ:$AO,3,FALSE))</f>
        <v>香川</v>
      </c>
      <c r="H52" s="471"/>
      <c r="I52" s="39" t="s">
        <v>15</v>
      </c>
      <c r="J52" s="224"/>
      <c r="K52" s="215"/>
      <c r="L52" s="90"/>
      <c r="N52" s="90"/>
      <c r="O52" s="90"/>
      <c r="Q52" s="94"/>
      <c r="R52" s="94"/>
      <c r="S52" s="92"/>
      <c r="T52" s="469" t="str">
        <f>IF(ISERROR(VLOOKUP(AA52&amp;AB52,$AJ:$AO,2,FALSE))=TRUE,"",VLOOKUP(AA52&amp;AB52,$AJ:$AO,2,FALSE))</f>
        <v>中尾</v>
      </c>
      <c r="U52" s="470"/>
      <c r="V52" s="470"/>
      <c r="W52" s="38" t="s">
        <v>14</v>
      </c>
      <c r="X52" s="471" t="str">
        <f>IF(ISERROR(VLOOKUP(AA52&amp;AB52,$AJ:$AO,3,FALSE))=TRUE,"",VLOOKUP(AA52&amp;AB52,$AJ:$AO,3,FALSE))</f>
        <v>香川</v>
      </c>
      <c r="Y52" s="471"/>
      <c r="Z52" s="39" t="s">
        <v>15</v>
      </c>
      <c r="AA52" s="306" t="s">
        <v>5</v>
      </c>
      <c r="AB52" s="307">
        <v>1</v>
      </c>
    </row>
    <row r="53" spans="1:33" s="21" customFormat="1" ht="15" customHeight="1" thickTop="1" thickBot="1">
      <c r="A53" s="307"/>
      <c r="B53" s="307"/>
      <c r="C53" s="77" t="s">
        <v>14</v>
      </c>
      <c r="D53" s="472" t="str">
        <f>IF(ISERROR(VLOOKUP(A52&amp;B52,$AJ:$AO,4,FALSE))=TRUE,"",VLOOKUP(A52&amp;B52,$AJ:$AO,4,FALSE))</f>
        <v>丸亀ＳＣ</v>
      </c>
      <c r="E53" s="472"/>
      <c r="F53" s="472"/>
      <c r="G53" s="472"/>
      <c r="H53" s="472"/>
      <c r="I53" s="74" t="s">
        <v>15</v>
      </c>
      <c r="J53" s="208"/>
      <c r="K53" s="257"/>
      <c r="L53" s="90"/>
      <c r="M53" s="238"/>
      <c r="N53" s="223"/>
      <c r="O53" s="90"/>
      <c r="Q53" s="214"/>
      <c r="R53" s="157"/>
      <c r="S53" s="159"/>
      <c r="T53" s="77" t="s">
        <v>14</v>
      </c>
      <c r="U53" s="472" t="str">
        <f>IF(ISERROR(VLOOKUP(AA52&amp;AB52,$AJ:$AO,4,FALSE))=TRUE,"",VLOOKUP(AA52&amp;AB52,$AJ:$AO,4,FALSE))</f>
        <v>丸亀ＳＣ</v>
      </c>
      <c r="V53" s="472"/>
      <c r="W53" s="472"/>
      <c r="X53" s="472"/>
      <c r="Y53" s="472"/>
      <c r="Z53" s="74" t="s">
        <v>15</v>
      </c>
      <c r="AA53" s="307"/>
      <c r="AB53" s="307"/>
    </row>
    <row r="54" spans="1:33" s="21" customFormat="1" ht="15" customHeight="1" thickTop="1" thickBot="1">
      <c r="A54" s="306" t="s">
        <v>6</v>
      </c>
      <c r="B54" s="307">
        <v>1</v>
      </c>
      <c r="C54" s="469" t="str">
        <f>IF(ISERROR(VLOOKUP(A54&amp;B54,$AJ:$AO,2,FALSE))=TRUE,"",VLOOKUP(A54&amp;B54,$AJ:$AO,2,FALSE))</f>
        <v>黒島</v>
      </c>
      <c r="D54" s="470"/>
      <c r="E54" s="470"/>
      <c r="F54" s="38" t="s">
        <v>14</v>
      </c>
      <c r="G54" s="471" t="str">
        <f>IF(ISERROR(VLOOKUP(A54&amp;B54,$AJ:$AO,3,FALSE))=TRUE,"",VLOOKUP(A54&amp;B54,$AJ:$AO,3,FALSE))</f>
        <v>徳島</v>
      </c>
      <c r="H54" s="471"/>
      <c r="I54" s="39" t="s">
        <v>15</v>
      </c>
      <c r="J54" s="161"/>
      <c r="K54" s="162"/>
      <c r="L54" s="225"/>
      <c r="M54" s="208"/>
      <c r="N54" s="208"/>
      <c r="O54" s="158"/>
      <c r="P54" s="158"/>
      <c r="Q54" s="94"/>
      <c r="R54" s="260"/>
      <c r="S54" s="229"/>
      <c r="T54" s="469" t="str">
        <f>IF(ISERROR(VLOOKUP(AA54&amp;AB54,$AJ:$AO,2,FALSE))=TRUE,"",VLOOKUP(AA54&amp;AB54,$AJ:$AO,2,FALSE))</f>
        <v>土肥</v>
      </c>
      <c r="U54" s="470"/>
      <c r="V54" s="470"/>
      <c r="W54" s="38" t="s">
        <v>14</v>
      </c>
      <c r="X54" s="471" t="str">
        <f>IF(ISERROR(VLOOKUP(AA54&amp;AB54,$AJ:$AO,3,FALSE))=TRUE,"",VLOOKUP(AA54&amp;AB54,$AJ:$AO,3,FALSE))</f>
        <v>徳島</v>
      </c>
      <c r="Y54" s="471"/>
      <c r="Z54" s="39" t="s">
        <v>15</v>
      </c>
      <c r="AA54" s="306" t="s">
        <v>4</v>
      </c>
      <c r="AB54" s="307">
        <v>1</v>
      </c>
    </row>
    <row r="55" spans="1:33" s="21" customFormat="1" ht="15" customHeight="1" thickTop="1">
      <c r="A55" s="307"/>
      <c r="B55" s="307"/>
      <c r="C55" s="77" t="s">
        <v>14</v>
      </c>
      <c r="D55" s="472" t="str">
        <f>IF(ISERROR(VLOOKUP(A54&amp;B54,$AJ:$AO,4,FALSE))=TRUE,"",VLOOKUP(A54&amp;B54,$AJ:$AO,4,FALSE))</f>
        <v>城西ラージ</v>
      </c>
      <c r="E55" s="472"/>
      <c r="F55" s="472"/>
      <c r="G55" s="472"/>
      <c r="H55" s="472"/>
      <c r="I55" s="74" t="s">
        <v>15</v>
      </c>
      <c r="J55" s="90"/>
      <c r="K55" s="90"/>
      <c r="L55" s="90"/>
      <c r="N55" s="90"/>
      <c r="O55" s="90"/>
      <c r="Q55" s="94"/>
      <c r="R55" s="94"/>
      <c r="S55" s="90"/>
      <c r="T55" s="77" t="s">
        <v>14</v>
      </c>
      <c r="U55" s="472" t="str">
        <f>IF(ISERROR(VLOOKUP(AA54&amp;AB54,$AJ:$AO,4,FALSE))=TRUE,"",VLOOKUP(AA54&amp;AB54,$AJ:$AO,4,FALSE))</f>
        <v>沖洲体協</v>
      </c>
      <c r="V55" s="472"/>
      <c r="W55" s="472"/>
      <c r="X55" s="472"/>
      <c r="Y55" s="472"/>
      <c r="Z55" s="74" t="s">
        <v>15</v>
      </c>
      <c r="AA55" s="307"/>
      <c r="AB55" s="307"/>
    </row>
    <row r="56" spans="1:33" s="21" customFormat="1" ht="15" customHeight="1">
      <c r="J56" s="90"/>
      <c r="K56" s="90"/>
      <c r="L56" s="90"/>
      <c r="N56" s="90"/>
      <c r="O56" s="90"/>
      <c r="Q56" s="90"/>
      <c r="R56" s="90"/>
      <c r="S56" s="90"/>
    </row>
    <row r="57" spans="1:33" s="21" customFormat="1" ht="15" customHeight="1">
      <c r="A57" s="2" t="s">
        <v>9</v>
      </c>
      <c r="B57" s="321" t="s">
        <v>336</v>
      </c>
      <c r="C57" s="354"/>
      <c r="D57" s="354"/>
      <c r="E57" s="354"/>
      <c r="F57" s="354"/>
      <c r="G57" s="354"/>
      <c r="H57" s="354"/>
      <c r="I57" s="2" t="s">
        <v>10</v>
      </c>
      <c r="J57" s="156"/>
      <c r="K57" s="156"/>
      <c r="L57" s="156"/>
      <c r="N57" s="156"/>
      <c r="O57" s="156"/>
      <c r="Q57" s="94"/>
      <c r="R57" s="156"/>
      <c r="S57" s="156"/>
      <c r="T57" s="17"/>
      <c r="U57" s="17"/>
    </row>
    <row r="58" spans="1:33" s="21" customFormat="1" ht="15" customHeight="1">
      <c r="J58" s="90"/>
      <c r="K58" s="90"/>
      <c r="L58" s="90"/>
      <c r="N58" s="90"/>
      <c r="O58" s="90"/>
      <c r="Q58" s="90"/>
      <c r="R58" s="90"/>
      <c r="S58" s="90"/>
    </row>
    <row r="59" spans="1:33" s="21" customFormat="1" ht="15" customHeight="1">
      <c r="A59" s="306" t="s">
        <v>3</v>
      </c>
      <c r="B59" s="307">
        <v>2</v>
      </c>
      <c r="C59" s="469" t="str">
        <f>IF(ISERROR(VLOOKUP(A59&amp;B59,$AJ:$AO,2,FALSE))=TRUE,"",VLOOKUP(A59&amp;B59,$AJ:$AO,2,FALSE))</f>
        <v>中井</v>
      </c>
      <c r="D59" s="470"/>
      <c r="E59" s="470"/>
      <c r="F59" s="38" t="s">
        <v>14</v>
      </c>
      <c r="G59" s="471" t="str">
        <f>IF(ISERROR(VLOOKUP(A59&amp;B59,$AJ:$AO,3,FALSE))=TRUE,"",VLOOKUP(A59&amp;B59,$AJ:$AO,3,FALSE))</f>
        <v>香川</v>
      </c>
      <c r="H59" s="471"/>
      <c r="I59" s="39" t="s">
        <v>15</v>
      </c>
      <c r="J59" s="90"/>
      <c r="K59" s="90"/>
      <c r="L59" s="90"/>
      <c r="N59" s="90"/>
      <c r="O59" s="90"/>
      <c r="Q59" s="94"/>
      <c r="R59" s="94"/>
      <c r="S59" s="92"/>
      <c r="T59" s="469" t="str">
        <f>IF(ISERROR(VLOOKUP(AA59&amp;AB59,$AJ:$AO,2,FALSE))=TRUE,"",VLOOKUP(AA59&amp;AB59,$AJ:$AO,2,FALSE))</f>
        <v>佐々木</v>
      </c>
      <c r="U59" s="470"/>
      <c r="V59" s="470"/>
      <c r="W59" s="38" t="s">
        <v>14</v>
      </c>
      <c r="X59" s="471" t="str">
        <f>IF(ISERROR(VLOOKUP(AA59&amp;AB59,$AJ:$AO,3,FALSE))=TRUE,"",VLOOKUP(AA59&amp;AB59,$AJ:$AO,3,FALSE))</f>
        <v>徳島</v>
      </c>
      <c r="Y59" s="471"/>
      <c r="Z59" s="39" t="s">
        <v>15</v>
      </c>
      <c r="AA59" s="306" t="s">
        <v>5</v>
      </c>
      <c r="AB59" s="307">
        <v>2</v>
      </c>
    </row>
    <row r="60" spans="1:33" s="21" customFormat="1" ht="15" customHeight="1" thickBot="1">
      <c r="A60" s="307"/>
      <c r="B60" s="307"/>
      <c r="C60" s="77" t="s">
        <v>14</v>
      </c>
      <c r="D60" s="472" t="str">
        <f>IF(ISERROR(VLOOKUP(A59&amp;B59,$AJ:$AO,4,FALSE))=TRUE,"",VLOOKUP(A59&amp;B59,$AJ:$AO,4,FALSE))</f>
        <v>卓窓会</v>
      </c>
      <c r="E60" s="472"/>
      <c r="F60" s="472"/>
      <c r="G60" s="472"/>
      <c r="H60" s="472"/>
      <c r="I60" s="74" t="s">
        <v>15</v>
      </c>
      <c r="J60" s="158"/>
      <c r="K60" s="159"/>
      <c r="L60" s="90"/>
      <c r="M60" s="238"/>
      <c r="N60" s="223"/>
      <c r="O60" s="90"/>
      <c r="Q60" s="214"/>
      <c r="R60" s="157"/>
      <c r="S60" s="159"/>
      <c r="T60" s="77" t="s">
        <v>14</v>
      </c>
      <c r="U60" s="472" t="str">
        <f>IF(ISERROR(VLOOKUP(AA59&amp;AB59,$AJ:$AO,4,FALSE))=TRUE,"",VLOOKUP(AA59&amp;AB59,$AJ:$AO,4,FALSE))</f>
        <v>北島クラブ</v>
      </c>
      <c r="V60" s="472"/>
      <c r="W60" s="472"/>
      <c r="X60" s="472"/>
      <c r="Y60" s="472"/>
      <c r="Z60" s="74" t="s">
        <v>15</v>
      </c>
      <c r="AA60" s="307"/>
      <c r="AB60" s="307"/>
    </row>
    <row r="61" spans="1:33" s="21" customFormat="1" ht="15" customHeight="1" thickTop="1" thickBot="1">
      <c r="A61" s="306" t="s">
        <v>6</v>
      </c>
      <c r="B61" s="307">
        <v>2</v>
      </c>
      <c r="C61" s="469" t="str">
        <f>IF(ISERROR(VLOOKUP(A61&amp;B61,$AJ:$AO,2,FALSE))=TRUE,"",VLOOKUP(A61&amp;B61,$AJ:$AO,2,FALSE))</f>
        <v>高市</v>
      </c>
      <c r="D61" s="470"/>
      <c r="E61" s="470"/>
      <c r="F61" s="38" t="s">
        <v>14</v>
      </c>
      <c r="G61" s="471" t="str">
        <f>IF(ISERROR(VLOOKUP(A61&amp;B61,$AJ:$AO,3,FALSE))=TRUE,"",VLOOKUP(A61&amp;B61,$AJ:$AO,3,FALSE))</f>
        <v>愛媛</v>
      </c>
      <c r="H61" s="471"/>
      <c r="I61" s="39" t="s">
        <v>15</v>
      </c>
      <c r="J61" s="228"/>
      <c r="K61" s="232"/>
      <c r="L61" s="226"/>
      <c r="M61" s="208"/>
      <c r="N61" s="208"/>
      <c r="O61" s="209"/>
      <c r="P61" s="209"/>
      <c r="Q61" s="216"/>
      <c r="R61" s="260"/>
      <c r="S61" s="229"/>
      <c r="T61" s="469" t="str">
        <f>IF(ISERROR(VLOOKUP(AA61&amp;AB61,$AJ:$AO,2,FALSE))=TRUE,"",VLOOKUP(AA61&amp;AB61,$AJ:$AO,2,FALSE))</f>
        <v>小野</v>
      </c>
      <c r="U61" s="470"/>
      <c r="V61" s="470"/>
      <c r="W61" s="38" t="s">
        <v>14</v>
      </c>
      <c r="X61" s="471" t="str">
        <f>IF(ISERROR(VLOOKUP(AA61&amp;AB61,$AJ:$AO,3,FALSE))=TRUE,"",VLOOKUP(AA61&amp;AB61,$AJ:$AO,3,FALSE))</f>
        <v>愛媛</v>
      </c>
      <c r="Y61" s="471"/>
      <c r="Z61" s="39" t="s">
        <v>15</v>
      </c>
      <c r="AA61" s="306" t="s">
        <v>4</v>
      </c>
      <c r="AB61" s="307">
        <v>2</v>
      </c>
    </row>
    <row r="62" spans="1:33" s="21" customFormat="1" ht="15" customHeight="1" thickTop="1">
      <c r="A62" s="307"/>
      <c r="B62" s="307"/>
      <c r="C62" s="77" t="s">
        <v>14</v>
      </c>
      <c r="D62" s="472" t="str">
        <f>IF(ISERROR(VLOOKUP(A61&amp;B61,$AJ:$AO,4,FALSE))=TRUE,"",VLOOKUP(A61&amp;B61,$AJ:$AO,4,FALSE))</f>
        <v>フォーネット</v>
      </c>
      <c r="E62" s="472"/>
      <c r="F62" s="472"/>
      <c r="G62" s="472"/>
      <c r="H62" s="472"/>
      <c r="I62" s="74" t="s">
        <v>15</v>
      </c>
      <c r="J62" s="90"/>
      <c r="K62" s="90"/>
      <c r="L62" s="90"/>
      <c r="N62" s="90"/>
      <c r="O62" s="90"/>
      <c r="Q62" s="94"/>
      <c r="R62" s="94"/>
      <c r="S62" s="90"/>
      <c r="T62" s="77" t="s">
        <v>14</v>
      </c>
      <c r="U62" s="472" t="str">
        <f>IF(ISERROR(VLOOKUP(AA61&amp;AB61,$AJ:$AO,4,FALSE))=TRUE,"",VLOOKUP(AA61&amp;AB61,$AJ:$AO,4,FALSE))</f>
        <v>さつき会</v>
      </c>
      <c r="V62" s="472"/>
      <c r="W62" s="472"/>
      <c r="X62" s="472"/>
      <c r="Y62" s="472"/>
      <c r="Z62" s="74" t="s">
        <v>15</v>
      </c>
      <c r="AA62" s="307"/>
      <c r="AB62" s="307"/>
    </row>
    <row r="63" spans="1:33" s="21" customFormat="1" ht="15" customHeight="1">
      <c r="J63" s="90"/>
      <c r="K63" s="90"/>
      <c r="L63" s="90"/>
      <c r="N63" s="90"/>
      <c r="O63" s="90"/>
      <c r="Q63" s="90"/>
      <c r="R63" s="90"/>
      <c r="S63" s="90"/>
    </row>
    <row r="64" spans="1:33" s="21" customFormat="1" ht="15" customHeight="1">
      <c r="A64" s="2" t="s">
        <v>9</v>
      </c>
      <c r="B64" s="321" t="s">
        <v>75</v>
      </c>
      <c r="C64" s="354"/>
      <c r="D64" s="354"/>
      <c r="E64" s="354"/>
      <c r="F64" s="354"/>
      <c r="G64" s="354"/>
      <c r="H64" s="354"/>
      <c r="I64" s="354"/>
      <c r="J64" s="156"/>
      <c r="K64" s="156"/>
      <c r="L64" s="156"/>
      <c r="N64" s="156"/>
      <c r="O64" s="156"/>
      <c r="Q64" s="156"/>
      <c r="R64" s="94"/>
      <c r="S64" s="156"/>
      <c r="T64" s="17"/>
      <c r="U64" s="17"/>
      <c r="V64" s="17"/>
    </row>
    <row r="65" spans="1:28" s="21" customFormat="1" ht="15" customHeight="1">
      <c r="J65" s="90"/>
      <c r="K65" s="90"/>
      <c r="L65" s="90"/>
      <c r="N65" s="90"/>
      <c r="O65" s="90"/>
      <c r="Q65" s="90"/>
      <c r="R65" s="90"/>
      <c r="S65" s="90"/>
    </row>
    <row r="66" spans="1:28" s="21" customFormat="1" ht="15" customHeight="1">
      <c r="A66" s="306" t="s">
        <v>3</v>
      </c>
      <c r="B66" s="307">
        <v>3</v>
      </c>
      <c r="C66" s="469" t="str">
        <f>IF(ISERROR(VLOOKUP(A66&amp;B66,$AJ:$AO,2,FALSE))=TRUE,"",VLOOKUP(A66&amp;B66,$AJ:$AO,2,FALSE))</f>
        <v>志摩</v>
      </c>
      <c r="D66" s="470"/>
      <c r="E66" s="470"/>
      <c r="F66" s="38" t="s">
        <v>14</v>
      </c>
      <c r="G66" s="471" t="str">
        <f>IF(ISERROR(VLOOKUP(A66&amp;B66,$AJ:$AO,3,FALSE))=TRUE,"",VLOOKUP(A66&amp;B66,$AJ:$AO,3,FALSE))</f>
        <v>徳島</v>
      </c>
      <c r="H66" s="471"/>
      <c r="I66" s="39" t="s">
        <v>15</v>
      </c>
      <c r="J66" s="97"/>
      <c r="K66" s="97"/>
      <c r="L66" s="90"/>
      <c r="N66" s="90"/>
      <c r="O66" s="90"/>
      <c r="Q66" s="94"/>
      <c r="R66" s="90"/>
      <c r="S66" s="90"/>
    </row>
    <row r="67" spans="1:28" s="21" customFormat="1" ht="15" customHeight="1">
      <c r="A67" s="307"/>
      <c r="B67" s="307"/>
      <c r="C67" s="77" t="s">
        <v>14</v>
      </c>
      <c r="D67" s="472" t="str">
        <f>IF(ISERROR(VLOOKUP(A66&amp;B66,$AJ:$AO,4,FALSE))=TRUE,"",VLOOKUP(A66&amp;B66,$AJ:$AO,4,FALSE))</f>
        <v>北島クラブ</v>
      </c>
      <c r="E67" s="472"/>
      <c r="F67" s="472"/>
      <c r="G67" s="472"/>
      <c r="H67" s="472"/>
      <c r="I67" s="74" t="s">
        <v>15</v>
      </c>
      <c r="J67" s="158"/>
      <c r="K67" s="159"/>
      <c r="L67" s="99"/>
      <c r="N67" s="90"/>
      <c r="O67" s="90"/>
      <c r="Q67" s="94"/>
      <c r="R67" s="94"/>
      <c r="S67" s="92"/>
      <c r="T67" s="469" t="str">
        <f>IF(ISERROR(VLOOKUP(AA67&amp;AB67,$AJ:$AO,2,FALSE))=TRUE,"",VLOOKUP(AA67&amp;AB67,$AJ:$AO,2,FALSE))</f>
        <v>國岡</v>
      </c>
      <c r="U67" s="470"/>
      <c r="V67" s="470"/>
      <c r="W67" s="38" t="s">
        <v>14</v>
      </c>
      <c r="X67" s="471" t="str">
        <f>IF(ISERROR(VLOOKUP(AA67&amp;AB67,$AJ:$AO,3,FALSE))=TRUE,"",VLOOKUP(AA67&amp;AB67,$AJ:$AO,3,FALSE))</f>
        <v>徳島</v>
      </c>
      <c r="Y67" s="471"/>
      <c r="Z67" s="39" t="s">
        <v>15</v>
      </c>
      <c r="AA67" s="306" t="s">
        <v>3</v>
      </c>
      <c r="AB67" s="307">
        <v>4</v>
      </c>
    </row>
    <row r="68" spans="1:28" s="21" customFormat="1" ht="15" customHeight="1" thickBot="1">
      <c r="A68" s="306" t="s">
        <v>6</v>
      </c>
      <c r="B68" s="307">
        <v>3</v>
      </c>
      <c r="C68" s="469" t="str">
        <f>IF(ISERROR(VLOOKUP(A68&amp;B68,$AJ:$AO,2,FALSE))=TRUE,"",VLOOKUP(A68&amp;B68,$AJ:$AO,2,FALSE))</f>
        <v>石尾</v>
      </c>
      <c r="D68" s="470"/>
      <c r="E68" s="470"/>
      <c r="F68" s="38" t="s">
        <v>14</v>
      </c>
      <c r="G68" s="471" t="str">
        <f>IF(ISERROR(VLOOKUP(A68&amp;B68,$AJ:$AO,3,FALSE))=TRUE,"",VLOOKUP(A68&amp;B68,$AJ:$AO,3,FALSE))</f>
        <v>香川</v>
      </c>
      <c r="H68" s="471"/>
      <c r="I68" s="39" t="s">
        <v>15</v>
      </c>
      <c r="J68" s="156"/>
      <c r="K68" s="175"/>
      <c r="L68" s="90"/>
      <c r="N68" s="213"/>
      <c r="O68" s="219"/>
      <c r="P68" s="238"/>
      <c r="Q68" s="214"/>
      <c r="R68" s="157"/>
      <c r="S68" s="159"/>
      <c r="T68" s="77" t="s">
        <v>14</v>
      </c>
      <c r="U68" s="472" t="str">
        <f>IF(ISERROR(VLOOKUP(AA67&amp;AB67,$AJ:$AO,4,FALSE))=TRUE,"",VLOOKUP(AA67&amp;AB67,$AJ:$AO,4,FALSE))</f>
        <v>ＳＫＢ</v>
      </c>
      <c r="V68" s="472"/>
      <c r="W68" s="472"/>
      <c r="X68" s="472"/>
      <c r="Y68" s="472"/>
      <c r="Z68" s="74" t="s">
        <v>15</v>
      </c>
      <c r="AA68" s="307"/>
      <c r="AB68" s="307"/>
    </row>
    <row r="69" spans="1:28" s="21" customFormat="1" ht="15" customHeight="1" thickTop="1" thickBot="1">
      <c r="A69" s="307"/>
      <c r="B69" s="307"/>
      <c r="C69" s="77" t="s">
        <v>14</v>
      </c>
      <c r="D69" s="472" t="str">
        <f>IF(ISERROR(VLOOKUP(A68&amp;B68,$AJ:$AO,4,FALSE))=TRUE,"",VLOOKUP(A68&amp;B68,$AJ:$AO,4,FALSE))</f>
        <v>ＡＳＣ</v>
      </c>
      <c r="E69" s="472"/>
      <c r="F69" s="472"/>
      <c r="G69" s="472"/>
      <c r="H69" s="472"/>
      <c r="I69" s="74" t="s">
        <v>15</v>
      </c>
      <c r="J69" s="247"/>
      <c r="K69" s="215"/>
      <c r="L69" s="246"/>
      <c r="M69" s="209"/>
      <c r="N69" s="209"/>
      <c r="O69" s="208"/>
      <c r="P69" s="208"/>
      <c r="Q69" s="216"/>
      <c r="R69" s="227"/>
      <c r="S69" s="229"/>
      <c r="T69" s="469" t="str">
        <f>IF(ISERROR(VLOOKUP(AA69&amp;AB69,$AJ:$AO,2,FALSE))=TRUE,"",VLOOKUP(AA69&amp;AB69,$AJ:$AO,2,FALSE))</f>
        <v>増野</v>
      </c>
      <c r="U69" s="470"/>
      <c r="V69" s="470"/>
      <c r="W69" s="38" t="s">
        <v>14</v>
      </c>
      <c r="X69" s="471" t="str">
        <f>IF(ISERROR(VLOOKUP(AA69&amp;AB69,$AJ:$AO,3,FALSE))=TRUE,"",VLOOKUP(AA69&amp;AB69,$AJ:$AO,3,FALSE))</f>
        <v>香川</v>
      </c>
      <c r="Y69" s="471"/>
      <c r="Z69" s="39" t="s">
        <v>15</v>
      </c>
      <c r="AA69" s="306" t="s">
        <v>4</v>
      </c>
      <c r="AB69" s="307">
        <v>3</v>
      </c>
    </row>
    <row r="70" spans="1:28" s="21" customFormat="1" ht="15" customHeight="1" thickTop="1">
      <c r="A70" s="306" t="s">
        <v>5</v>
      </c>
      <c r="B70" s="307">
        <v>3</v>
      </c>
      <c r="C70" s="469" t="str">
        <f>IF(ISERROR(VLOOKUP(A70&amp;B70,$AJ:$AO,2,FALSE))=TRUE,"",VLOOKUP(A70&amp;B70,$AJ:$AO,2,FALSE))</f>
        <v>岡田</v>
      </c>
      <c r="D70" s="470"/>
      <c r="E70" s="470"/>
      <c r="F70" s="38" t="s">
        <v>14</v>
      </c>
      <c r="G70" s="471" t="str">
        <f>IF(ISERROR(VLOOKUP(A70&amp;B70,$AJ:$AO,3,FALSE))=TRUE,"",VLOOKUP(A70&amp;B70,$AJ:$AO,3,FALSE))</f>
        <v>高知</v>
      </c>
      <c r="H70" s="471"/>
      <c r="I70" s="39" t="s">
        <v>15</v>
      </c>
      <c r="J70" s="162"/>
      <c r="K70" s="94"/>
      <c r="L70" s="94"/>
      <c r="N70" s="94"/>
      <c r="O70" s="90"/>
      <c r="Q70" s="94"/>
      <c r="R70" s="94"/>
      <c r="S70" s="90"/>
      <c r="T70" s="77" t="s">
        <v>14</v>
      </c>
      <c r="U70" s="472" t="str">
        <f>IF(ISERROR(VLOOKUP(AA69&amp;AB69,$AJ:$AO,4,FALSE))=TRUE,"",VLOOKUP(AA69&amp;AB69,$AJ:$AO,4,FALSE))</f>
        <v>ＡＳＣ</v>
      </c>
      <c r="V70" s="472"/>
      <c r="W70" s="472"/>
      <c r="X70" s="472"/>
      <c r="Y70" s="472"/>
      <c r="Z70" s="74" t="s">
        <v>15</v>
      </c>
      <c r="AA70" s="307"/>
      <c r="AB70" s="307"/>
    </row>
    <row r="71" spans="1:28" s="21" customFormat="1" ht="15" customHeight="1">
      <c r="A71" s="307"/>
      <c r="B71" s="307"/>
      <c r="C71" s="77" t="s">
        <v>14</v>
      </c>
      <c r="D71" s="472" t="str">
        <f>IF(ISERROR(VLOOKUP(A70&amp;B70,$AJ:$AO,4,FALSE))=TRUE,"",VLOOKUP(A70&amp;B70,$AJ:$AO,4,FALSE))</f>
        <v>インパクト</v>
      </c>
      <c r="E71" s="472"/>
      <c r="F71" s="472"/>
      <c r="G71" s="472"/>
      <c r="H71" s="472"/>
      <c r="I71" s="74" t="s">
        <v>15</v>
      </c>
      <c r="J71" s="19"/>
      <c r="K71" s="19"/>
      <c r="L71" s="19"/>
      <c r="N71" s="19"/>
      <c r="Q71" s="19"/>
      <c r="R71" s="19"/>
    </row>
    <row r="72" spans="1:28" s="21" customFormat="1" ht="15" customHeight="1"/>
    <row r="73" spans="1:28" s="21" customFormat="1" ht="15" customHeight="1"/>
    <row r="74" spans="1:28" s="21" customFormat="1" ht="15" customHeight="1"/>
    <row r="75" spans="1:28" s="21" customFormat="1" ht="15" customHeight="1"/>
    <row r="76" spans="1:28" s="21" customFormat="1" ht="15" customHeight="1"/>
    <row r="77" spans="1:28" s="21" customFormat="1" ht="15" customHeight="1"/>
    <row r="78" spans="1:28" s="21" customFormat="1" ht="15" customHeight="1"/>
    <row r="79" spans="1:28" s="21" customFormat="1" ht="15" customHeight="1"/>
    <row r="80" spans="1:28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  <row r="174" s="21" customFormat="1" ht="15" customHeight="1"/>
    <row r="175" s="21" customFormat="1" ht="15" customHeight="1"/>
    <row r="176" s="21" customFormat="1" ht="15" customHeight="1"/>
    <row r="177" s="21" customFormat="1" ht="15" customHeight="1"/>
    <row r="178" s="21" customFormat="1" ht="15" customHeight="1"/>
    <row r="179" s="21" customFormat="1" ht="15" customHeight="1"/>
    <row r="180" s="21" customFormat="1" ht="15" customHeight="1"/>
    <row r="181" s="21" customFormat="1" ht="15" customHeight="1"/>
  </sheetData>
  <mergeCells count="302">
    <mergeCell ref="L13:M13"/>
    <mergeCell ref="N13:O13"/>
    <mergeCell ref="V13:W13"/>
    <mergeCell ref="AE10:AF11"/>
    <mergeCell ref="I11:J11"/>
    <mergeCell ref="L11:M11"/>
    <mergeCell ref="N11:O11"/>
    <mergeCell ref="Q11:R11"/>
    <mergeCell ref="AE12:AF13"/>
    <mergeCell ref="AC12:AD13"/>
    <mergeCell ref="J12:L12"/>
    <mergeCell ref="O12:Q12"/>
    <mergeCell ref="T12:V12"/>
    <mergeCell ref="X12:AB13"/>
    <mergeCell ref="AA11:AB11"/>
    <mergeCell ref="AE6:AF7"/>
    <mergeCell ref="C7:G7"/>
    <mergeCell ref="N7:O7"/>
    <mergeCell ref="Q7:R7"/>
    <mergeCell ref="S7:T7"/>
    <mergeCell ref="V7:W7"/>
    <mergeCell ref="B5:C5"/>
    <mergeCell ref="AE4:AF4"/>
    <mergeCell ref="D5:G5"/>
    <mergeCell ref="J5:L5"/>
    <mergeCell ref="O5:Q5"/>
    <mergeCell ref="T5:V5"/>
    <mergeCell ref="Y5:AA5"/>
    <mergeCell ref="AC5:AD5"/>
    <mergeCell ref="AE5:AF5"/>
    <mergeCell ref="T6:V6"/>
    <mergeCell ref="Y6:AA6"/>
    <mergeCell ref="AC4:AD4"/>
    <mergeCell ref="X7:Y7"/>
    <mergeCell ref="AA7:AB7"/>
    <mergeCell ref="O6:Q6"/>
    <mergeCell ref="AC6:AD7"/>
    <mergeCell ref="A12:A13"/>
    <mergeCell ref="B8:D8"/>
    <mergeCell ref="B10:D10"/>
    <mergeCell ref="B12:D12"/>
    <mergeCell ref="D1:AE1"/>
    <mergeCell ref="C3:G3"/>
    <mergeCell ref="AC8:AD9"/>
    <mergeCell ref="S9:T9"/>
    <mergeCell ref="V9:W9"/>
    <mergeCell ref="X9:Y9"/>
    <mergeCell ref="O10:Q10"/>
    <mergeCell ref="S10:W11"/>
    <mergeCell ref="Y10:AA10"/>
    <mergeCell ref="AC10:AD11"/>
    <mergeCell ref="A6:A7"/>
    <mergeCell ref="B6:D6"/>
    <mergeCell ref="F6:G6"/>
    <mergeCell ref="A8:A9"/>
    <mergeCell ref="A10:A11"/>
    <mergeCell ref="I6:M7"/>
    <mergeCell ref="F10:G10"/>
    <mergeCell ref="C11:G11"/>
    <mergeCell ref="J10:L10"/>
    <mergeCell ref="F12:G12"/>
    <mergeCell ref="AE8:AF9"/>
    <mergeCell ref="AA9:AB9"/>
    <mergeCell ref="X11:Y11"/>
    <mergeCell ref="Q13:R13"/>
    <mergeCell ref="S13:T13"/>
    <mergeCell ref="X15:Y15"/>
    <mergeCell ref="Z15:AA15"/>
    <mergeCell ref="B16:C16"/>
    <mergeCell ref="D16:G16"/>
    <mergeCell ref="J16:L16"/>
    <mergeCell ref="O16:Q16"/>
    <mergeCell ref="T16:V16"/>
    <mergeCell ref="X16:Y16"/>
    <mergeCell ref="Z16:AA16"/>
    <mergeCell ref="F8:G8"/>
    <mergeCell ref="J8:L8"/>
    <mergeCell ref="N8:R9"/>
    <mergeCell ref="T8:V8"/>
    <mergeCell ref="Y8:AA8"/>
    <mergeCell ref="C9:G9"/>
    <mergeCell ref="I9:J9"/>
    <mergeCell ref="L9:M9"/>
    <mergeCell ref="C13:G13"/>
    <mergeCell ref="I13:J13"/>
    <mergeCell ref="A17:A18"/>
    <mergeCell ref="B17:D17"/>
    <mergeCell ref="F17:G17"/>
    <mergeCell ref="I17:M18"/>
    <mergeCell ref="O17:Q17"/>
    <mergeCell ref="T17:V17"/>
    <mergeCell ref="X17:Y18"/>
    <mergeCell ref="Z17:AA18"/>
    <mergeCell ref="C18:G18"/>
    <mergeCell ref="N18:O18"/>
    <mergeCell ref="Q18:R18"/>
    <mergeCell ref="S18:T18"/>
    <mergeCell ref="V18:W18"/>
    <mergeCell ref="A19:A20"/>
    <mergeCell ref="B19:D19"/>
    <mergeCell ref="F19:G19"/>
    <mergeCell ref="J19:L19"/>
    <mergeCell ref="N19:R20"/>
    <mergeCell ref="T19:V19"/>
    <mergeCell ref="X19:Y20"/>
    <mergeCell ref="Z19:AA20"/>
    <mergeCell ref="C20:G20"/>
    <mergeCell ref="I20:J20"/>
    <mergeCell ref="L20:M20"/>
    <mergeCell ref="S20:T20"/>
    <mergeCell ref="V20:W20"/>
    <mergeCell ref="A21:A22"/>
    <mergeCell ref="B21:D21"/>
    <mergeCell ref="F21:G21"/>
    <mergeCell ref="J21:L21"/>
    <mergeCell ref="O21:Q21"/>
    <mergeCell ref="S21:W22"/>
    <mergeCell ref="X21:Y22"/>
    <mergeCell ref="Z21:AA22"/>
    <mergeCell ref="C22:G22"/>
    <mergeCell ref="I22:J22"/>
    <mergeCell ref="L22:M22"/>
    <mergeCell ref="N22:O22"/>
    <mergeCell ref="Q22:R22"/>
    <mergeCell ref="X24:Y24"/>
    <mergeCell ref="Z24:AA24"/>
    <mergeCell ref="B25:C25"/>
    <mergeCell ref="D25:G25"/>
    <mergeCell ref="J25:L25"/>
    <mergeCell ref="O25:Q25"/>
    <mergeCell ref="T25:V25"/>
    <mergeCell ref="X25:Y25"/>
    <mergeCell ref="Z25:AA25"/>
    <mergeCell ref="A26:A27"/>
    <mergeCell ref="B26:D26"/>
    <mergeCell ref="F26:G26"/>
    <mergeCell ref="I26:M27"/>
    <mergeCell ref="O26:Q26"/>
    <mergeCell ref="T26:V26"/>
    <mergeCell ref="X26:Y27"/>
    <mergeCell ref="Z26:AA27"/>
    <mergeCell ref="C27:G27"/>
    <mergeCell ref="N27:O27"/>
    <mergeCell ref="Q27:R27"/>
    <mergeCell ref="S27:T27"/>
    <mergeCell ref="V27:W27"/>
    <mergeCell ref="A28:A29"/>
    <mergeCell ref="B28:D28"/>
    <mergeCell ref="F28:G28"/>
    <mergeCell ref="J28:L28"/>
    <mergeCell ref="N28:R29"/>
    <mergeCell ref="T28:V28"/>
    <mergeCell ref="X28:Y29"/>
    <mergeCell ref="Z28:AA29"/>
    <mergeCell ref="C29:G29"/>
    <mergeCell ref="I29:J29"/>
    <mergeCell ref="L29:M29"/>
    <mergeCell ref="S29:T29"/>
    <mergeCell ref="V29:W29"/>
    <mergeCell ref="A30:A31"/>
    <mergeCell ref="B30:D30"/>
    <mergeCell ref="F30:G30"/>
    <mergeCell ref="J30:L30"/>
    <mergeCell ref="O30:Q30"/>
    <mergeCell ref="S30:W31"/>
    <mergeCell ref="X30:Y31"/>
    <mergeCell ref="Z30:AA31"/>
    <mergeCell ref="C31:G31"/>
    <mergeCell ref="I31:J31"/>
    <mergeCell ref="L31:M31"/>
    <mergeCell ref="N31:O31"/>
    <mergeCell ref="Q31:R31"/>
    <mergeCell ref="Z33:AA33"/>
    <mergeCell ref="B34:C34"/>
    <mergeCell ref="D34:G34"/>
    <mergeCell ref="J34:L34"/>
    <mergeCell ref="O34:Q34"/>
    <mergeCell ref="T34:V34"/>
    <mergeCell ref="X34:Y34"/>
    <mergeCell ref="Z34:AA34"/>
    <mergeCell ref="W33:Y33"/>
    <mergeCell ref="A35:A36"/>
    <mergeCell ref="B35:D35"/>
    <mergeCell ref="F35:G35"/>
    <mergeCell ref="I35:M36"/>
    <mergeCell ref="O35:Q35"/>
    <mergeCell ref="T35:V35"/>
    <mergeCell ref="X35:Y36"/>
    <mergeCell ref="Z35:AA36"/>
    <mergeCell ref="C36:G36"/>
    <mergeCell ref="N36:O36"/>
    <mergeCell ref="Q36:R36"/>
    <mergeCell ref="S36:T36"/>
    <mergeCell ref="V36:W36"/>
    <mergeCell ref="A37:A38"/>
    <mergeCell ref="B37:D37"/>
    <mergeCell ref="F37:G37"/>
    <mergeCell ref="J37:L37"/>
    <mergeCell ref="N37:R38"/>
    <mergeCell ref="T37:V37"/>
    <mergeCell ref="A39:A40"/>
    <mergeCell ref="J39:L39"/>
    <mergeCell ref="O39:Q39"/>
    <mergeCell ref="S39:W40"/>
    <mergeCell ref="X37:Y38"/>
    <mergeCell ref="Z37:AA38"/>
    <mergeCell ref="C38:G38"/>
    <mergeCell ref="I38:J38"/>
    <mergeCell ref="L38:M38"/>
    <mergeCell ref="S38:T38"/>
    <mergeCell ref="B39:D39"/>
    <mergeCell ref="F39:G39"/>
    <mergeCell ref="C40:G40"/>
    <mergeCell ref="X39:Y40"/>
    <mergeCell ref="Z39:AA40"/>
    <mergeCell ref="I40:J40"/>
    <mergeCell ref="L40:M40"/>
    <mergeCell ref="N40:O40"/>
    <mergeCell ref="Q40:R40"/>
    <mergeCell ref="V38:W38"/>
    <mergeCell ref="D41:AE41"/>
    <mergeCell ref="C43:G43"/>
    <mergeCell ref="A45:F45"/>
    <mergeCell ref="A46:F46"/>
    <mergeCell ref="K46:L46"/>
    <mergeCell ref="R46:S46"/>
    <mergeCell ref="Y46:Z46"/>
    <mergeCell ref="A47:F47"/>
    <mergeCell ref="K47:L47"/>
    <mergeCell ref="R47:S47"/>
    <mergeCell ref="Y47:Z47"/>
    <mergeCell ref="A59:A60"/>
    <mergeCell ref="B59:B60"/>
    <mergeCell ref="C59:E59"/>
    <mergeCell ref="G59:H59"/>
    <mergeCell ref="T59:V59"/>
    <mergeCell ref="X59:Y59"/>
    <mergeCell ref="AF47:AG47"/>
    <mergeCell ref="K48:L48"/>
    <mergeCell ref="R48:S48"/>
    <mergeCell ref="B50:H50"/>
    <mergeCell ref="A52:A53"/>
    <mergeCell ref="B52:B53"/>
    <mergeCell ref="C52:E52"/>
    <mergeCell ref="G52:H52"/>
    <mergeCell ref="T52:V52"/>
    <mergeCell ref="X52:Y52"/>
    <mergeCell ref="AA52:AA53"/>
    <mergeCell ref="AB52:AB53"/>
    <mergeCell ref="D53:H53"/>
    <mergeCell ref="U53:Y53"/>
    <mergeCell ref="X54:Y54"/>
    <mergeCell ref="AA54:AA55"/>
    <mergeCell ref="AB54:AB55"/>
    <mergeCell ref="A54:A55"/>
    <mergeCell ref="AA59:AA60"/>
    <mergeCell ref="AB59:AB60"/>
    <mergeCell ref="D60:H60"/>
    <mergeCell ref="U60:Y60"/>
    <mergeCell ref="X61:Y61"/>
    <mergeCell ref="AA61:AA62"/>
    <mergeCell ref="AB61:AB62"/>
    <mergeCell ref="T54:V54"/>
    <mergeCell ref="D55:H55"/>
    <mergeCell ref="U55:Y55"/>
    <mergeCell ref="B57:H57"/>
    <mergeCell ref="B54:B55"/>
    <mergeCell ref="C54:E54"/>
    <mergeCell ref="G54:H54"/>
    <mergeCell ref="A61:A62"/>
    <mergeCell ref="B61:B62"/>
    <mergeCell ref="C61:E61"/>
    <mergeCell ref="G61:H61"/>
    <mergeCell ref="T61:V61"/>
    <mergeCell ref="D62:H62"/>
    <mergeCell ref="U62:Y62"/>
    <mergeCell ref="B64:I64"/>
    <mergeCell ref="A66:A67"/>
    <mergeCell ref="B66:B67"/>
    <mergeCell ref="C66:E66"/>
    <mergeCell ref="G66:H66"/>
    <mergeCell ref="D67:H67"/>
    <mergeCell ref="AA67:AA68"/>
    <mergeCell ref="AB67:AB68"/>
    <mergeCell ref="A68:A69"/>
    <mergeCell ref="B68:B69"/>
    <mergeCell ref="C68:E68"/>
    <mergeCell ref="G68:H68"/>
    <mergeCell ref="U68:Y68"/>
    <mergeCell ref="D69:H69"/>
    <mergeCell ref="T69:V69"/>
    <mergeCell ref="X69:Y69"/>
    <mergeCell ref="T67:V67"/>
    <mergeCell ref="X67:Y67"/>
    <mergeCell ref="AA69:AA70"/>
    <mergeCell ref="AB69:AB70"/>
    <mergeCell ref="A70:A71"/>
    <mergeCell ref="B70:B71"/>
    <mergeCell ref="C70:E70"/>
    <mergeCell ref="G70:H70"/>
    <mergeCell ref="U70:Y70"/>
    <mergeCell ref="D71:H71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orientation="portrait" blackAndWhite="1" verticalDpi="300" r:id="rId1"/>
  <headerFooter alignWithMargins="0">
    <oddFooter>&amp;C&amp;10-29-</oddFooter>
  </headerFooter>
  <rowBreaks count="1" manualBreakCount="1">
    <brk id="40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M173"/>
  <sheetViews>
    <sheetView view="pageBreakPreview" topLeftCell="A47" zoomScaleNormal="100" zoomScaleSheetLayoutView="100" workbookViewId="0">
      <selection activeCell="U51" sqref="U51"/>
    </sheetView>
  </sheetViews>
  <sheetFormatPr defaultColWidth="2.625" defaultRowHeight="15" customHeight="1"/>
  <cols>
    <col min="1" max="16384" width="2.625" style="3"/>
  </cols>
  <sheetData>
    <row r="1" spans="1:39" ht="21" customHeight="1">
      <c r="C1" s="35"/>
      <c r="D1" s="401" t="s">
        <v>545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AC4" s="338">
        <v>15</v>
      </c>
      <c r="AD4" s="338"/>
      <c r="AE4" s="337" t="s">
        <v>2</v>
      </c>
      <c r="AF4" s="338"/>
      <c r="AG4" s="19"/>
    </row>
    <row r="5" spans="1:39" s="21" customFormat="1" ht="15" customHeight="1">
      <c r="A5" s="31"/>
      <c r="B5" s="483" t="s">
        <v>3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高橋</v>
      </c>
      <c r="K5" s="545"/>
      <c r="L5" s="545"/>
      <c r="M5" s="45"/>
      <c r="N5" s="46"/>
      <c r="O5" s="545" t="str">
        <f>B8</f>
        <v>伊藤</v>
      </c>
      <c r="P5" s="545"/>
      <c r="Q5" s="545"/>
      <c r="R5" s="45"/>
      <c r="S5" s="46"/>
      <c r="T5" s="545" t="str">
        <f>B10</f>
        <v>横田</v>
      </c>
      <c r="U5" s="545"/>
      <c r="V5" s="545"/>
      <c r="W5" s="45"/>
      <c r="X5" s="46"/>
      <c r="Y5" s="545" t="str">
        <f>B12</f>
        <v>宮本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400">
        <v>1</v>
      </c>
      <c r="B6" s="470" t="s">
        <v>95</v>
      </c>
      <c r="C6" s="470"/>
      <c r="D6" s="470"/>
      <c r="E6" s="38" t="s">
        <v>14</v>
      </c>
      <c r="F6" s="471" t="s">
        <v>81</v>
      </c>
      <c r="G6" s="471"/>
      <c r="H6" s="39" t="s">
        <v>15</v>
      </c>
      <c r="I6" s="529"/>
      <c r="J6" s="485"/>
      <c r="K6" s="485"/>
      <c r="L6" s="485"/>
      <c r="M6" s="485"/>
      <c r="N6" s="256"/>
      <c r="O6" s="429" t="str">
        <f>IF(N7="","",IF(N7&gt;Q7,"○","×"))</f>
        <v>○</v>
      </c>
      <c r="P6" s="429"/>
      <c r="Q6" s="429"/>
      <c r="R6" s="190"/>
      <c r="S6" s="188"/>
      <c r="T6" s="429" t="str">
        <f>IF(S7="","",IF(S7&gt;V7,"○","×"))</f>
        <v>×</v>
      </c>
      <c r="U6" s="429"/>
      <c r="V6" s="429"/>
      <c r="W6" s="190"/>
      <c r="X6" s="60"/>
      <c r="Y6" s="388" t="str">
        <f>IF(X7="","",IF(X7&gt;AA7,"○","×"))</f>
        <v>×</v>
      </c>
      <c r="Z6" s="388"/>
      <c r="AA6" s="388"/>
      <c r="AB6" s="49"/>
      <c r="AC6" s="550">
        <f>IF(AND(O6="",T6="",Y6=""),"",COUNTIF(I6:AB7,"○")*2+COUNTIF(I6:AB7,"×"))</f>
        <v>4</v>
      </c>
      <c r="AD6" s="546"/>
      <c r="AE6" s="546">
        <v>4</v>
      </c>
      <c r="AF6" s="547"/>
      <c r="AJ6" s="21" t="str">
        <f>B5&amp;AE6</f>
        <v>Ａ4</v>
      </c>
      <c r="AK6" s="21" t="str">
        <f>B6</f>
        <v>高橋</v>
      </c>
      <c r="AL6" s="21" t="str">
        <f>F6</f>
        <v>徳島</v>
      </c>
      <c r="AM6" s="19" t="str">
        <f>C7</f>
        <v>イレブンステアーズ</v>
      </c>
    </row>
    <row r="7" spans="1:39" s="21" customFormat="1" ht="15" customHeight="1">
      <c r="A7" s="353"/>
      <c r="B7" s="71" t="s">
        <v>14</v>
      </c>
      <c r="C7" s="555" t="s">
        <v>491</v>
      </c>
      <c r="D7" s="555"/>
      <c r="E7" s="555"/>
      <c r="F7" s="555"/>
      <c r="G7" s="555"/>
      <c r="H7" s="73" t="s">
        <v>15</v>
      </c>
      <c r="I7" s="430"/>
      <c r="J7" s="357"/>
      <c r="K7" s="357"/>
      <c r="L7" s="357"/>
      <c r="M7" s="357"/>
      <c r="N7" s="509">
        <v>2</v>
      </c>
      <c r="O7" s="410"/>
      <c r="P7" s="207" t="s">
        <v>8</v>
      </c>
      <c r="Q7" s="410">
        <v>1</v>
      </c>
      <c r="R7" s="411"/>
      <c r="S7" s="410">
        <v>0</v>
      </c>
      <c r="T7" s="410"/>
      <c r="U7" s="207" t="s">
        <v>8</v>
      </c>
      <c r="V7" s="410">
        <v>2</v>
      </c>
      <c r="W7" s="411"/>
      <c r="X7" s="365">
        <v>0</v>
      </c>
      <c r="Y7" s="364"/>
      <c r="Z7" s="2" t="s">
        <v>8</v>
      </c>
      <c r="AA7" s="364">
        <v>2</v>
      </c>
      <c r="AB7" s="367"/>
      <c r="AC7" s="551"/>
      <c r="AD7" s="548"/>
      <c r="AE7" s="548"/>
      <c r="AF7" s="549"/>
      <c r="AM7" s="19"/>
    </row>
    <row r="8" spans="1:39" s="21" customFormat="1" ht="15" customHeight="1">
      <c r="A8" s="341">
        <v>2</v>
      </c>
      <c r="B8" s="482" t="s">
        <v>190</v>
      </c>
      <c r="C8" s="482"/>
      <c r="D8" s="482"/>
      <c r="E8" s="40" t="s">
        <v>14</v>
      </c>
      <c r="F8" s="492" t="s">
        <v>82</v>
      </c>
      <c r="G8" s="492"/>
      <c r="H8" s="41" t="s">
        <v>15</v>
      </c>
      <c r="I8" s="195"/>
      <c r="J8" s="417" t="str">
        <f>IF(I9="","",IF(I9&gt;L9,"○","×"))</f>
        <v>×</v>
      </c>
      <c r="K8" s="417"/>
      <c r="L8" s="417"/>
      <c r="M8" s="193"/>
      <c r="N8" s="347"/>
      <c r="O8" s="348"/>
      <c r="P8" s="348"/>
      <c r="Q8" s="348"/>
      <c r="R8" s="378"/>
      <c r="S8" s="193"/>
      <c r="T8" s="417" t="str">
        <f>IF(S9="","",IF(S9&gt;V9,"○","×"))</f>
        <v>○</v>
      </c>
      <c r="U8" s="417"/>
      <c r="V8" s="417"/>
      <c r="W8" s="193"/>
      <c r="X8" s="64"/>
      <c r="Y8" s="346" t="str">
        <f>IF(X9="","",IF(X9&gt;AA9,"○","×"))</f>
        <v>×</v>
      </c>
      <c r="Z8" s="346"/>
      <c r="AA8" s="346"/>
      <c r="AB8" s="65"/>
      <c r="AC8" s="341">
        <f>IF(AND(J8="",T8="",Y8=""),"",COUNTIF(I8:AB9,"○")*2+COUNTIF(I8:AB9,"×"))</f>
        <v>4</v>
      </c>
      <c r="AD8" s="407"/>
      <c r="AE8" s="537">
        <f>IF(AC8="","",RANK(AC8,AC6:AD13,))</f>
        <v>2</v>
      </c>
      <c r="AF8" s="538"/>
      <c r="AJ8" s="21" t="str">
        <f>B5&amp;AE8</f>
        <v>Ａ2</v>
      </c>
      <c r="AK8" s="21" t="str">
        <f>B8</f>
        <v>伊藤</v>
      </c>
      <c r="AL8" s="21" t="str">
        <f>F8</f>
        <v>愛媛</v>
      </c>
      <c r="AM8" s="19" t="str">
        <f>C9</f>
        <v>清山会</v>
      </c>
    </row>
    <row r="9" spans="1:39" s="21" customFormat="1" ht="15" customHeight="1">
      <c r="A9" s="408"/>
      <c r="B9" s="71" t="s">
        <v>14</v>
      </c>
      <c r="C9" s="525" t="s">
        <v>546</v>
      </c>
      <c r="D9" s="525"/>
      <c r="E9" s="525"/>
      <c r="F9" s="525"/>
      <c r="G9" s="525"/>
      <c r="H9" s="73" t="s">
        <v>15</v>
      </c>
      <c r="I9" s="431">
        <f>IF(Q7="","",Q7)</f>
        <v>1</v>
      </c>
      <c r="J9" s="420"/>
      <c r="K9" s="206" t="s">
        <v>8</v>
      </c>
      <c r="L9" s="420">
        <f>IF(N7="","",N7)</f>
        <v>2</v>
      </c>
      <c r="M9" s="420"/>
      <c r="N9" s="379"/>
      <c r="O9" s="380"/>
      <c r="P9" s="380"/>
      <c r="Q9" s="380"/>
      <c r="R9" s="381"/>
      <c r="S9" s="420">
        <v>2</v>
      </c>
      <c r="T9" s="420"/>
      <c r="U9" s="206" t="s">
        <v>8</v>
      </c>
      <c r="V9" s="420">
        <v>0</v>
      </c>
      <c r="W9" s="420"/>
      <c r="X9" s="377">
        <v>0</v>
      </c>
      <c r="Y9" s="374"/>
      <c r="Z9" s="5" t="s">
        <v>8</v>
      </c>
      <c r="AA9" s="374">
        <v>2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99">
        <v>3</v>
      </c>
      <c r="B10" s="482" t="s">
        <v>161</v>
      </c>
      <c r="C10" s="482"/>
      <c r="D10" s="482"/>
      <c r="E10" s="40" t="s">
        <v>14</v>
      </c>
      <c r="F10" s="492" t="s">
        <v>84</v>
      </c>
      <c r="G10" s="492"/>
      <c r="H10" s="41" t="s">
        <v>15</v>
      </c>
      <c r="I10" s="196"/>
      <c r="J10" s="427" t="str">
        <f>IF(I11="","",IF(I11&gt;L11,"○","×"))</f>
        <v>○</v>
      </c>
      <c r="K10" s="427"/>
      <c r="L10" s="427"/>
      <c r="M10" s="197"/>
      <c r="N10" s="251"/>
      <c r="O10" s="427" t="str">
        <f>IF(N11="","",IF(N11&gt;Q11,"○","×"))</f>
        <v>×</v>
      </c>
      <c r="P10" s="427"/>
      <c r="Q10" s="427"/>
      <c r="R10" s="198"/>
      <c r="S10" s="357"/>
      <c r="T10" s="357"/>
      <c r="U10" s="357"/>
      <c r="V10" s="357"/>
      <c r="W10" s="357"/>
      <c r="X10" s="60"/>
      <c r="Y10" s="356" t="str">
        <f>IF(X11="","",IF(X11&gt;AA11,"○","×"))</f>
        <v>×</v>
      </c>
      <c r="Z10" s="356"/>
      <c r="AA10" s="356"/>
      <c r="AB10" s="62"/>
      <c r="AC10" s="551">
        <f>IF(AND(O10="",J10="",Y10=""),"",COUNTIF(I10:AB11,"○")*2+COUNTIF(I10:AB11,"×"))</f>
        <v>4</v>
      </c>
      <c r="AD10" s="548"/>
      <c r="AE10" s="548">
        <v>3</v>
      </c>
      <c r="AF10" s="549"/>
      <c r="AJ10" s="21" t="str">
        <f>B5&amp;AE10</f>
        <v>Ａ3</v>
      </c>
      <c r="AK10" s="21" t="str">
        <f>B10</f>
        <v>横田</v>
      </c>
      <c r="AL10" s="21" t="str">
        <f>F10</f>
        <v>香川</v>
      </c>
      <c r="AM10" s="19" t="str">
        <f>C11</f>
        <v>丸亀ＳＣ</v>
      </c>
    </row>
    <row r="11" spans="1:39" s="21" customFormat="1" ht="15" customHeight="1">
      <c r="A11" s="384"/>
      <c r="B11" s="71" t="s">
        <v>14</v>
      </c>
      <c r="C11" s="525" t="s">
        <v>85</v>
      </c>
      <c r="D11" s="525"/>
      <c r="E11" s="525"/>
      <c r="F11" s="525"/>
      <c r="G11" s="525"/>
      <c r="H11" s="73" t="s">
        <v>15</v>
      </c>
      <c r="I11" s="432">
        <f>IF(V7="","",V7)</f>
        <v>2</v>
      </c>
      <c r="J11" s="410"/>
      <c r="K11" s="207" t="s">
        <v>8</v>
      </c>
      <c r="L11" s="410">
        <f>IF(S7="","",S7)</f>
        <v>0</v>
      </c>
      <c r="M11" s="410"/>
      <c r="N11" s="509">
        <f>IF(V9="","",V9)</f>
        <v>0</v>
      </c>
      <c r="O11" s="410"/>
      <c r="P11" s="207" t="s">
        <v>8</v>
      </c>
      <c r="Q11" s="410">
        <f>IF(S9="","",S9)</f>
        <v>2</v>
      </c>
      <c r="R11" s="411"/>
      <c r="S11" s="357"/>
      <c r="T11" s="357"/>
      <c r="U11" s="357"/>
      <c r="V11" s="357"/>
      <c r="W11" s="357"/>
      <c r="X11" s="365">
        <v>0</v>
      </c>
      <c r="Y11" s="364"/>
      <c r="Z11" s="2" t="s">
        <v>8</v>
      </c>
      <c r="AA11" s="364">
        <v>2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341">
        <v>4</v>
      </c>
      <c r="B12" s="482" t="s">
        <v>279</v>
      </c>
      <c r="C12" s="482"/>
      <c r="D12" s="482"/>
      <c r="E12" s="40" t="s">
        <v>14</v>
      </c>
      <c r="F12" s="492" t="s">
        <v>81</v>
      </c>
      <c r="G12" s="492"/>
      <c r="H12" s="41" t="s">
        <v>15</v>
      </c>
      <c r="I12" s="66"/>
      <c r="J12" s="346" t="str">
        <f>IF(I13="","",IF(I13&gt;L13,"○","×"))</f>
        <v>○</v>
      </c>
      <c r="K12" s="346"/>
      <c r="L12" s="346"/>
      <c r="M12" s="63"/>
      <c r="N12" s="64"/>
      <c r="O12" s="346" t="str">
        <f>IF(N13="","",IF(N13&gt;Q13,"○","×"))</f>
        <v>○</v>
      </c>
      <c r="P12" s="346"/>
      <c r="Q12" s="346"/>
      <c r="R12" s="67"/>
      <c r="S12" s="63"/>
      <c r="T12" s="346" t="str">
        <f>IF(S13="","",IF(S13&gt;V13,"○","×"))</f>
        <v>○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6</v>
      </c>
      <c r="AD12" s="548"/>
      <c r="AE12" s="548">
        <f>IF(AC12="","",RANK(AC12,AC6:AD13,))</f>
        <v>1</v>
      </c>
      <c r="AF12" s="549"/>
      <c r="AJ12" s="21" t="str">
        <f>B5&amp;AE12</f>
        <v>Ａ1</v>
      </c>
      <c r="AK12" s="21" t="str">
        <f>B12</f>
        <v>宮本</v>
      </c>
      <c r="AL12" s="21" t="str">
        <f>F12</f>
        <v>徳島</v>
      </c>
      <c r="AM12" s="19" t="str">
        <f>C13</f>
        <v>渭水クラブ</v>
      </c>
    </row>
    <row r="13" spans="1:39" s="21" customFormat="1" ht="15" customHeight="1">
      <c r="A13" s="342"/>
      <c r="B13" s="72" t="s">
        <v>14</v>
      </c>
      <c r="C13" s="475" t="s">
        <v>470</v>
      </c>
      <c r="D13" s="475"/>
      <c r="E13" s="475"/>
      <c r="F13" s="475"/>
      <c r="G13" s="475"/>
      <c r="H13" s="74" t="s">
        <v>15</v>
      </c>
      <c r="I13" s="335">
        <f>IF(AA7="","",AA7)</f>
        <v>2</v>
      </c>
      <c r="J13" s="336"/>
      <c r="K13" s="6" t="s">
        <v>8</v>
      </c>
      <c r="L13" s="336">
        <f>IF(X7="","",X7)</f>
        <v>0</v>
      </c>
      <c r="M13" s="336"/>
      <c r="N13" s="339">
        <f>IF(AA9="","",AA9)</f>
        <v>2</v>
      </c>
      <c r="O13" s="336"/>
      <c r="P13" s="6" t="s">
        <v>8</v>
      </c>
      <c r="Q13" s="336">
        <f>IF(X9="","",X9)</f>
        <v>0</v>
      </c>
      <c r="R13" s="340"/>
      <c r="S13" s="336">
        <f>IF(AA11="","",AA11)</f>
        <v>2</v>
      </c>
      <c r="T13" s="336"/>
      <c r="U13" s="6" t="s">
        <v>8</v>
      </c>
      <c r="V13" s="336">
        <f>IF(X11="","",X11)</f>
        <v>0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6"/>
      <c r="M14" s="16"/>
      <c r="N14" s="17"/>
      <c r="O14" s="16"/>
      <c r="P14" s="16"/>
      <c r="Q14" s="16"/>
      <c r="R14" s="16"/>
      <c r="S14" s="17"/>
      <c r="T14" s="16"/>
      <c r="U14" s="16"/>
      <c r="V14" s="17"/>
      <c r="W14" s="17"/>
      <c r="X14" s="17"/>
      <c r="Y14" s="17"/>
      <c r="Z14" s="17"/>
      <c r="AA14" s="16"/>
      <c r="AB14" s="16"/>
      <c r="AC14" s="16"/>
      <c r="AD14" s="16"/>
    </row>
    <row r="15" spans="1:39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AC15" s="338">
        <v>16</v>
      </c>
      <c r="AD15" s="338"/>
      <c r="AE15" s="337" t="s">
        <v>2</v>
      </c>
      <c r="AF15" s="338"/>
    </row>
    <row r="16" spans="1:39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中野</v>
      </c>
      <c r="K16" s="545"/>
      <c r="L16" s="545"/>
      <c r="M16" s="45"/>
      <c r="N16" s="46"/>
      <c r="O16" s="545" t="str">
        <f>B19</f>
        <v>阿部</v>
      </c>
      <c r="P16" s="545"/>
      <c r="Q16" s="545"/>
      <c r="R16" s="45"/>
      <c r="S16" s="46"/>
      <c r="T16" s="545" t="str">
        <f>B21</f>
        <v>吉岡</v>
      </c>
      <c r="U16" s="545"/>
      <c r="V16" s="545"/>
      <c r="W16" s="45"/>
      <c r="X16" s="46"/>
      <c r="Y16" s="545" t="str">
        <f>B23</f>
        <v>高橋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</row>
    <row r="17" spans="1:39" s="21" customFormat="1" ht="15" customHeight="1">
      <c r="A17" s="383">
        <v>1</v>
      </c>
      <c r="B17" s="470" t="s">
        <v>492</v>
      </c>
      <c r="C17" s="470"/>
      <c r="D17" s="470"/>
      <c r="E17" s="38" t="s">
        <v>14</v>
      </c>
      <c r="F17" s="471" t="s">
        <v>84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">
        <v>930</v>
      </c>
      <c r="P17" s="388"/>
      <c r="Q17" s="388"/>
      <c r="R17" s="59"/>
      <c r="S17" s="58"/>
      <c r="T17" s="388" t="s">
        <v>930</v>
      </c>
      <c r="U17" s="388"/>
      <c r="V17" s="388"/>
      <c r="W17" s="59"/>
      <c r="X17" s="60"/>
      <c r="Y17" s="388" t="s">
        <v>930</v>
      </c>
      <c r="Z17" s="388"/>
      <c r="AA17" s="388"/>
      <c r="AB17" s="49"/>
      <c r="AC17" s="550">
        <v>0</v>
      </c>
      <c r="AD17" s="546"/>
      <c r="AE17" s="546">
        <f>IF(AC17="","",RANK(AC17,AC17:AD24,))</f>
        <v>4</v>
      </c>
      <c r="AF17" s="547"/>
      <c r="AJ17" s="21" t="str">
        <f>B16&amp;AE17</f>
        <v>Ｂ4</v>
      </c>
      <c r="AK17" s="21" t="str">
        <f>B17</f>
        <v>中野</v>
      </c>
      <c r="AL17" s="21" t="str">
        <f>F17</f>
        <v>香川</v>
      </c>
      <c r="AM17" s="19" t="str">
        <f>C18</f>
        <v>丸亀ＳＣ</v>
      </c>
    </row>
    <row r="18" spans="1:39" s="21" customFormat="1" ht="15" customHeight="1">
      <c r="A18" s="384"/>
      <c r="B18" s="71" t="s">
        <v>14</v>
      </c>
      <c r="C18" s="525" t="s">
        <v>85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77" t="s">
        <v>931</v>
      </c>
      <c r="O18" s="374"/>
      <c r="P18" s="203" t="s">
        <v>932</v>
      </c>
      <c r="Q18" s="374" t="s">
        <v>933</v>
      </c>
      <c r="R18" s="402"/>
      <c r="S18" s="377" t="s">
        <v>931</v>
      </c>
      <c r="T18" s="374"/>
      <c r="U18" s="203" t="s">
        <v>932</v>
      </c>
      <c r="V18" s="374" t="s">
        <v>933</v>
      </c>
      <c r="W18" s="402"/>
      <c r="X18" s="377" t="s">
        <v>931</v>
      </c>
      <c r="Y18" s="374"/>
      <c r="Z18" s="203" t="s">
        <v>932</v>
      </c>
      <c r="AA18" s="374" t="s">
        <v>933</v>
      </c>
      <c r="AB18" s="382"/>
      <c r="AC18" s="551"/>
      <c r="AD18" s="548"/>
      <c r="AE18" s="548"/>
      <c r="AF18" s="549"/>
      <c r="AM18" s="19"/>
    </row>
    <row r="19" spans="1:39" s="21" customFormat="1" ht="15" customHeight="1">
      <c r="A19" s="341">
        <v>2</v>
      </c>
      <c r="B19" s="482" t="s">
        <v>96</v>
      </c>
      <c r="C19" s="482"/>
      <c r="D19" s="482"/>
      <c r="E19" s="40" t="s">
        <v>14</v>
      </c>
      <c r="F19" s="492" t="s">
        <v>82</v>
      </c>
      <c r="G19" s="492"/>
      <c r="H19" s="41" t="s">
        <v>15</v>
      </c>
      <c r="I19" s="66"/>
      <c r="J19" s="346" t="s">
        <v>934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○</v>
      </c>
      <c r="U19" s="346"/>
      <c r="V19" s="346"/>
      <c r="W19" s="63"/>
      <c r="X19" s="64"/>
      <c r="Y19" s="346" t="str">
        <f>IF(X20="","",IF(X20&gt;AA20,"○","×"))</f>
        <v>○</v>
      </c>
      <c r="Z19" s="346"/>
      <c r="AA19" s="346"/>
      <c r="AB19" s="65"/>
      <c r="AC19" s="551">
        <f>IF(AND(J19="",T19="",Y19=""),"",COUNTIF(I19:AB20,"○")*2+COUNTIF(I19:AB20,"×"))</f>
        <v>6</v>
      </c>
      <c r="AD19" s="548"/>
      <c r="AE19" s="548">
        <f>IF(AC19="","",RANK(AC19,AC17:AD24,))</f>
        <v>1</v>
      </c>
      <c r="AF19" s="549"/>
      <c r="AJ19" s="21" t="str">
        <f>B16&amp;AE19</f>
        <v>Ｂ1</v>
      </c>
      <c r="AK19" s="21" t="str">
        <f>B19</f>
        <v>阿部</v>
      </c>
      <c r="AL19" s="21" t="str">
        <f>F19</f>
        <v>愛媛</v>
      </c>
      <c r="AM19" s="19" t="str">
        <f>C20</f>
        <v>さつき会</v>
      </c>
    </row>
    <row r="20" spans="1:39" s="21" customFormat="1" ht="15" customHeight="1">
      <c r="A20" s="408"/>
      <c r="B20" s="71" t="s">
        <v>14</v>
      </c>
      <c r="C20" s="525" t="s">
        <v>97</v>
      </c>
      <c r="D20" s="525"/>
      <c r="E20" s="525"/>
      <c r="F20" s="525"/>
      <c r="G20" s="525"/>
      <c r="H20" s="73" t="s">
        <v>15</v>
      </c>
      <c r="I20" s="373" t="s">
        <v>935</v>
      </c>
      <c r="J20" s="374"/>
      <c r="K20" s="205" t="s">
        <v>932</v>
      </c>
      <c r="L20" s="374" t="s">
        <v>933</v>
      </c>
      <c r="M20" s="402"/>
      <c r="N20" s="379"/>
      <c r="O20" s="380"/>
      <c r="P20" s="380"/>
      <c r="Q20" s="380"/>
      <c r="R20" s="381"/>
      <c r="S20" s="374">
        <v>2</v>
      </c>
      <c r="T20" s="374"/>
      <c r="U20" s="5" t="s">
        <v>8</v>
      </c>
      <c r="V20" s="374">
        <v>0</v>
      </c>
      <c r="W20" s="374"/>
      <c r="X20" s="377">
        <v>2</v>
      </c>
      <c r="Y20" s="374"/>
      <c r="Z20" s="5" t="s">
        <v>8</v>
      </c>
      <c r="AA20" s="374">
        <v>1</v>
      </c>
      <c r="AB20" s="382"/>
      <c r="AC20" s="551"/>
      <c r="AD20" s="548"/>
      <c r="AE20" s="548"/>
      <c r="AF20" s="549"/>
      <c r="AM20" s="19"/>
    </row>
    <row r="21" spans="1:39" s="21" customFormat="1" ht="15" customHeight="1">
      <c r="A21" s="341">
        <v>3</v>
      </c>
      <c r="B21" s="482" t="s">
        <v>494</v>
      </c>
      <c r="C21" s="482"/>
      <c r="D21" s="482"/>
      <c r="E21" s="40" t="s">
        <v>14</v>
      </c>
      <c r="F21" s="492" t="s">
        <v>79</v>
      </c>
      <c r="G21" s="492"/>
      <c r="H21" s="41" t="s">
        <v>15</v>
      </c>
      <c r="I21" s="69"/>
      <c r="J21" s="346" t="s">
        <v>934</v>
      </c>
      <c r="K21" s="346"/>
      <c r="L21" s="346"/>
      <c r="M21" s="61"/>
      <c r="N21" s="60"/>
      <c r="O21" s="356" t="str">
        <f>IF(N22="","",IF(N22&gt;Q22,"○","×"))</f>
        <v>×</v>
      </c>
      <c r="P21" s="356"/>
      <c r="Q21" s="356"/>
      <c r="R21" s="68"/>
      <c r="S21" s="357"/>
      <c r="T21" s="357"/>
      <c r="U21" s="357"/>
      <c r="V21" s="357"/>
      <c r="W21" s="357"/>
      <c r="X21" s="60"/>
      <c r="Y21" s="356" t="str">
        <f>IF(X22="","",IF(X22&gt;AA22,"○","×"))</f>
        <v>×</v>
      </c>
      <c r="Z21" s="356"/>
      <c r="AA21" s="356"/>
      <c r="AB21" s="62"/>
      <c r="AC21" s="551">
        <f>IF(AND(O21="",J21="",Y21=""),"",COUNTIF(I21:AB22,"○")*2+COUNTIF(I21:AB22,"×"))</f>
        <v>4</v>
      </c>
      <c r="AD21" s="548"/>
      <c r="AE21" s="548">
        <f>IF(AC21="","",RANK(AC21,AC17:AD24,))</f>
        <v>3</v>
      </c>
      <c r="AF21" s="549"/>
      <c r="AJ21" s="21" t="str">
        <f>B16&amp;AE21</f>
        <v>Ｂ3</v>
      </c>
      <c r="AK21" s="21" t="str">
        <f>B21</f>
        <v>吉岡</v>
      </c>
      <c r="AL21" s="21" t="str">
        <f>F21</f>
        <v>高知</v>
      </c>
      <c r="AM21" s="19" t="str">
        <f>C22</f>
        <v>ピンポン館</v>
      </c>
    </row>
    <row r="22" spans="1:39" s="21" customFormat="1" ht="15" customHeight="1">
      <c r="A22" s="353"/>
      <c r="B22" s="71" t="s">
        <v>14</v>
      </c>
      <c r="C22" s="525" t="s">
        <v>90</v>
      </c>
      <c r="D22" s="525"/>
      <c r="E22" s="525"/>
      <c r="F22" s="525"/>
      <c r="G22" s="525"/>
      <c r="H22" s="73" t="s">
        <v>15</v>
      </c>
      <c r="I22" s="373" t="s">
        <v>935</v>
      </c>
      <c r="J22" s="374"/>
      <c r="K22" s="203" t="s">
        <v>932</v>
      </c>
      <c r="L22" s="374" t="s">
        <v>933</v>
      </c>
      <c r="M22" s="402"/>
      <c r="N22" s="365">
        <f>IF(V20="","",V20)</f>
        <v>0</v>
      </c>
      <c r="O22" s="364"/>
      <c r="P22" s="2" t="s">
        <v>8</v>
      </c>
      <c r="Q22" s="364">
        <f>IF(S20="","",S20)</f>
        <v>2</v>
      </c>
      <c r="R22" s="366"/>
      <c r="S22" s="357"/>
      <c r="T22" s="357"/>
      <c r="U22" s="357"/>
      <c r="V22" s="357"/>
      <c r="W22" s="357"/>
      <c r="X22" s="365">
        <v>0</v>
      </c>
      <c r="Y22" s="364"/>
      <c r="Z22" s="2" t="s">
        <v>8</v>
      </c>
      <c r="AA22" s="364">
        <v>2</v>
      </c>
      <c r="AB22" s="367"/>
      <c r="AC22" s="551"/>
      <c r="AD22" s="548"/>
      <c r="AE22" s="548"/>
      <c r="AF22" s="549"/>
      <c r="AM22" s="19"/>
    </row>
    <row r="23" spans="1:39" s="21" customFormat="1" ht="15" customHeight="1">
      <c r="A23" s="341">
        <v>4</v>
      </c>
      <c r="B23" s="482" t="s">
        <v>95</v>
      </c>
      <c r="C23" s="482"/>
      <c r="D23" s="482"/>
      <c r="E23" s="40" t="s">
        <v>14</v>
      </c>
      <c r="F23" s="492" t="s">
        <v>81</v>
      </c>
      <c r="G23" s="492"/>
      <c r="H23" s="41" t="s">
        <v>15</v>
      </c>
      <c r="I23" s="66"/>
      <c r="J23" s="346" t="s">
        <v>934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tr">
        <f>IF(S24="","",IF(S24&gt;V24,"○","×"))</f>
        <v>○</v>
      </c>
      <c r="U23" s="346"/>
      <c r="V23" s="346"/>
      <c r="W23" s="63"/>
      <c r="X23" s="347"/>
      <c r="Y23" s="348"/>
      <c r="Z23" s="348"/>
      <c r="AA23" s="348"/>
      <c r="AB23" s="349"/>
      <c r="AC23" s="551">
        <f>IF(AND(O23="",T23="",J23=""),"",COUNTIF(I23:AB24,"○")*2+COUNTIF(I23:AB24,"×"))</f>
        <v>5</v>
      </c>
      <c r="AD23" s="548"/>
      <c r="AE23" s="548">
        <f>IF(AC23="","",RANK(AC23,AC17:AD24,))</f>
        <v>2</v>
      </c>
      <c r="AF23" s="549"/>
      <c r="AJ23" s="21" t="str">
        <f>B16&amp;AE23</f>
        <v>Ｂ2</v>
      </c>
      <c r="AK23" s="21" t="str">
        <f>B23</f>
        <v>高橋</v>
      </c>
      <c r="AL23" s="21" t="str">
        <f>F23</f>
        <v>徳島</v>
      </c>
      <c r="AM23" s="19" t="str">
        <f>C24</f>
        <v>個人</v>
      </c>
    </row>
    <row r="24" spans="1:39" s="21" customFormat="1" ht="15" customHeight="1">
      <c r="A24" s="342"/>
      <c r="B24" s="72" t="s">
        <v>14</v>
      </c>
      <c r="C24" s="475" t="s">
        <v>345</v>
      </c>
      <c r="D24" s="475"/>
      <c r="E24" s="475"/>
      <c r="F24" s="475"/>
      <c r="G24" s="475"/>
      <c r="H24" s="74" t="s">
        <v>15</v>
      </c>
      <c r="I24" s="335" t="s">
        <v>935</v>
      </c>
      <c r="J24" s="336"/>
      <c r="K24" s="200" t="s">
        <v>932</v>
      </c>
      <c r="L24" s="336" t="s">
        <v>933</v>
      </c>
      <c r="M24" s="340"/>
      <c r="N24" s="339">
        <f>IF(AA20="","",AA20)</f>
        <v>1</v>
      </c>
      <c r="O24" s="336"/>
      <c r="P24" s="6" t="s">
        <v>8</v>
      </c>
      <c r="Q24" s="336">
        <f>IF(X20="","",X20)</f>
        <v>2</v>
      </c>
      <c r="R24" s="340"/>
      <c r="S24" s="336">
        <f>IF(AA22="","",AA22)</f>
        <v>2</v>
      </c>
      <c r="T24" s="336"/>
      <c r="U24" s="6" t="s">
        <v>8</v>
      </c>
      <c r="V24" s="336">
        <f>IF(X22="","",X22)</f>
        <v>0</v>
      </c>
      <c r="W24" s="336"/>
      <c r="X24" s="350"/>
      <c r="Y24" s="351"/>
      <c r="Z24" s="351"/>
      <c r="AA24" s="351"/>
      <c r="AB24" s="352"/>
      <c r="AC24" s="552"/>
      <c r="AD24" s="553"/>
      <c r="AE24" s="553"/>
      <c r="AF24" s="554"/>
    </row>
    <row r="25" spans="1:39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6"/>
      <c r="M25" s="16"/>
      <c r="N25" s="17"/>
      <c r="O25" s="16"/>
      <c r="P25" s="16"/>
      <c r="Q25" s="16"/>
      <c r="R25" s="16"/>
      <c r="S25" s="17"/>
      <c r="T25" s="16"/>
      <c r="U25" s="16"/>
      <c r="V25" s="17"/>
      <c r="W25" s="17"/>
      <c r="X25" s="17"/>
      <c r="Y25" s="17"/>
      <c r="Z25" s="17"/>
      <c r="AA25" s="16"/>
      <c r="AB25" s="16"/>
      <c r="AC25" s="16"/>
      <c r="AD25" s="16"/>
    </row>
    <row r="26" spans="1:39" s="21" customFormat="1" ht="15" customHeight="1">
      <c r="X26" s="338">
        <v>17</v>
      </c>
      <c r="Y26" s="338"/>
      <c r="Z26" s="337" t="s">
        <v>2</v>
      </c>
      <c r="AA26" s="337"/>
      <c r="AB26" s="7"/>
      <c r="AC26" s="16"/>
    </row>
    <row r="27" spans="1:39" s="21" customFormat="1" ht="15" customHeight="1">
      <c r="A27" s="31"/>
      <c r="B27" s="483" t="s">
        <v>5</v>
      </c>
      <c r="C27" s="483"/>
      <c r="D27" s="483" t="s">
        <v>25</v>
      </c>
      <c r="E27" s="483"/>
      <c r="F27" s="483"/>
      <c r="G27" s="483"/>
      <c r="H27" s="26"/>
      <c r="I27" s="44"/>
      <c r="J27" s="545" t="str">
        <f>B28</f>
        <v>山内</v>
      </c>
      <c r="K27" s="545"/>
      <c r="L27" s="545"/>
      <c r="M27" s="45"/>
      <c r="N27" s="46"/>
      <c r="O27" s="545" t="str">
        <f>B30</f>
        <v>高橋</v>
      </c>
      <c r="P27" s="545"/>
      <c r="Q27" s="545"/>
      <c r="R27" s="45"/>
      <c r="S27" s="46"/>
      <c r="T27" s="545" t="str">
        <f>B32</f>
        <v>藤村</v>
      </c>
      <c r="U27" s="545"/>
      <c r="V27" s="545"/>
      <c r="W27" s="45"/>
      <c r="X27" s="540" t="s">
        <v>17</v>
      </c>
      <c r="Y27" s="541"/>
      <c r="Z27" s="527" t="s">
        <v>13</v>
      </c>
      <c r="AA27" s="528"/>
      <c r="AB27" s="27"/>
    </row>
    <row r="28" spans="1:39" s="21" customFormat="1" ht="15" customHeight="1">
      <c r="A28" s="400">
        <v>1</v>
      </c>
      <c r="B28" s="470" t="s">
        <v>181</v>
      </c>
      <c r="C28" s="470"/>
      <c r="D28" s="470"/>
      <c r="E28" s="38" t="s">
        <v>14</v>
      </c>
      <c r="F28" s="471" t="s">
        <v>81</v>
      </c>
      <c r="G28" s="471"/>
      <c r="H28" s="39" t="s">
        <v>15</v>
      </c>
      <c r="I28" s="529"/>
      <c r="J28" s="485"/>
      <c r="K28" s="485"/>
      <c r="L28" s="485"/>
      <c r="M28" s="485"/>
      <c r="N28" s="48"/>
      <c r="O28" s="388" t="str">
        <f>IF(N29="","",IF(N29&gt;Q29,"○","×"))</f>
        <v>○</v>
      </c>
      <c r="P28" s="388"/>
      <c r="Q28" s="388"/>
      <c r="R28" s="59"/>
      <c r="S28" s="58"/>
      <c r="T28" s="388" t="str">
        <f>IF(S29="","",IF(S29&gt;V29,"○","×"))</f>
        <v>○</v>
      </c>
      <c r="U28" s="388"/>
      <c r="V28" s="388"/>
      <c r="W28" s="59"/>
      <c r="X28" s="400">
        <f>IF(AND(J28="",O28="",T28=""),"",COUNTIF(I28:W29,"○")*2+COUNTIF(I28:W29,"×"))</f>
        <v>4</v>
      </c>
      <c r="Y28" s="532"/>
      <c r="Z28" s="533">
        <f>IF(X28="","",RANK(X28,X28:Y33,))</f>
        <v>1</v>
      </c>
      <c r="AA28" s="534"/>
      <c r="AJ28" s="21" t="str">
        <f>B27&amp;Z28</f>
        <v>Ｃ1</v>
      </c>
      <c r="AK28" s="21" t="str">
        <f>B28</f>
        <v>山内</v>
      </c>
      <c r="AL28" s="21" t="str">
        <f>F28</f>
        <v>徳島</v>
      </c>
      <c r="AM28" s="19" t="str">
        <f>C29</f>
        <v>個人</v>
      </c>
    </row>
    <row r="29" spans="1:39" s="21" customFormat="1" ht="15" customHeight="1">
      <c r="A29" s="353"/>
      <c r="B29" s="71" t="s">
        <v>14</v>
      </c>
      <c r="C29" s="525" t="s">
        <v>345</v>
      </c>
      <c r="D29" s="525"/>
      <c r="E29" s="525"/>
      <c r="F29" s="525"/>
      <c r="G29" s="525"/>
      <c r="H29" s="73" t="s">
        <v>15</v>
      </c>
      <c r="I29" s="430"/>
      <c r="J29" s="357"/>
      <c r="K29" s="357"/>
      <c r="L29" s="357"/>
      <c r="M29" s="357"/>
      <c r="N29" s="365">
        <v>2</v>
      </c>
      <c r="O29" s="364"/>
      <c r="P29" s="2" t="s">
        <v>8</v>
      </c>
      <c r="Q29" s="364">
        <v>0</v>
      </c>
      <c r="R29" s="366"/>
      <c r="S29" s="364">
        <v>2</v>
      </c>
      <c r="T29" s="364"/>
      <c r="U29" s="2" t="s">
        <v>8</v>
      </c>
      <c r="V29" s="364">
        <v>1</v>
      </c>
      <c r="W29" s="366"/>
      <c r="X29" s="353"/>
      <c r="Y29" s="416"/>
      <c r="Z29" s="535"/>
      <c r="AA29" s="536"/>
      <c r="AM29" s="19"/>
    </row>
    <row r="30" spans="1:39" s="21" customFormat="1" ht="15" customHeight="1">
      <c r="A30" s="422">
        <v>2</v>
      </c>
      <c r="B30" s="491" t="s">
        <v>95</v>
      </c>
      <c r="C30" s="491"/>
      <c r="D30" s="491"/>
      <c r="E30" s="42" t="s">
        <v>14</v>
      </c>
      <c r="F30" s="492" t="s">
        <v>84</v>
      </c>
      <c r="G30" s="492"/>
      <c r="H30" s="43" t="s">
        <v>15</v>
      </c>
      <c r="I30" s="66"/>
      <c r="J30" s="346" t="str">
        <f>IF(I31="","",IF(I31&gt;L31,"○","×"))</f>
        <v>×</v>
      </c>
      <c r="K30" s="346"/>
      <c r="L30" s="346"/>
      <c r="M30" s="63"/>
      <c r="N30" s="347"/>
      <c r="O30" s="348"/>
      <c r="P30" s="348"/>
      <c r="Q30" s="348"/>
      <c r="R30" s="378"/>
      <c r="S30" s="63"/>
      <c r="T30" s="346" t="str">
        <f>IF(S31="","",IF(S31&gt;V31,"○","×"))</f>
        <v>○</v>
      </c>
      <c r="U30" s="346"/>
      <c r="V30" s="346"/>
      <c r="W30" s="63"/>
      <c r="X30" s="341">
        <f>IF(AND(J30="",O30="",T30=""),"",COUNTIF(I30:W31,"○")*2+COUNTIF(I30:W31,"×"))</f>
        <v>3</v>
      </c>
      <c r="Y30" s="407"/>
      <c r="Z30" s="537">
        <f>IF(X30="","",RANK(X30,X28:Y33,))</f>
        <v>2</v>
      </c>
      <c r="AA30" s="538"/>
      <c r="AJ30" s="21" t="str">
        <f>B27&amp;Z30</f>
        <v>Ｃ2</v>
      </c>
      <c r="AK30" s="21" t="str">
        <f>B30</f>
        <v>高橋</v>
      </c>
      <c r="AL30" s="21" t="str">
        <f>F30</f>
        <v>香川</v>
      </c>
      <c r="AM30" s="19" t="str">
        <f>C31</f>
        <v>ＡＳＣ</v>
      </c>
    </row>
    <row r="31" spans="1:39" s="21" customFormat="1" ht="15" customHeight="1">
      <c r="A31" s="422"/>
      <c r="B31" s="71" t="s">
        <v>14</v>
      </c>
      <c r="C31" s="557" t="s">
        <v>487</v>
      </c>
      <c r="D31" s="557"/>
      <c r="E31" s="557"/>
      <c r="F31" s="557"/>
      <c r="G31" s="557"/>
      <c r="H31" s="73" t="s">
        <v>15</v>
      </c>
      <c r="I31" s="373">
        <f>IF(Q29="","",Q29)</f>
        <v>0</v>
      </c>
      <c r="J31" s="374"/>
      <c r="K31" s="5" t="s">
        <v>8</v>
      </c>
      <c r="L31" s="374">
        <f>IF(N29="","",N29)</f>
        <v>2</v>
      </c>
      <c r="M31" s="374"/>
      <c r="N31" s="379"/>
      <c r="O31" s="380"/>
      <c r="P31" s="380"/>
      <c r="Q31" s="380"/>
      <c r="R31" s="381"/>
      <c r="S31" s="374">
        <v>2</v>
      </c>
      <c r="T31" s="374"/>
      <c r="U31" s="5" t="s">
        <v>8</v>
      </c>
      <c r="V31" s="374">
        <v>1</v>
      </c>
      <c r="W31" s="374"/>
      <c r="X31" s="353"/>
      <c r="Y31" s="416"/>
      <c r="Z31" s="535"/>
      <c r="AA31" s="536"/>
      <c r="AM31" s="19"/>
    </row>
    <row r="32" spans="1:39" s="21" customFormat="1" ht="15" customHeight="1">
      <c r="A32" s="341">
        <v>3</v>
      </c>
      <c r="B32" s="491" t="s">
        <v>231</v>
      </c>
      <c r="C32" s="491"/>
      <c r="D32" s="491"/>
      <c r="E32" s="42" t="s">
        <v>14</v>
      </c>
      <c r="F32" s="492" t="s">
        <v>79</v>
      </c>
      <c r="G32" s="492"/>
      <c r="H32" s="43" t="s">
        <v>15</v>
      </c>
      <c r="I32" s="69"/>
      <c r="J32" s="356" t="str">
        <f>IF(I33="","",IF(I33&gt;L33,"○","×"))</f>
        <v>×</v>
      </c>
      <c r="K32" s="356"/>
      <c r="L32" s="356"/>
      <c r="M32" s="61"/>
      <c r="N32" s="60"/>
      <c r="O32" s="356" t="str">
        <f>IF(N33="","",IF(N33&gt;Q33,"○","×"))</f>
        <v>×</v>
      </c>
      <c r="P32" s="356"/>
      <c r="Q32" s="356"/>
      <c r="R32" s="68"/>
      <c r="S32" s="357"/>
      <c r="T32" s="357"/>
      <c r="U32" s="357"/>
      <c r="V32" s="357"/>
      <c r="W32" s="357"/>
      <c r="X32" s="341">
        <f>IF(AND(J32="",O32="",T32=""),"",COUNTIF(I32:W33,"○")*2+COUNTIF(I32:W33,"×"))</f>
        <v>2</v>
      </c>
      <c r="Y32" s="407"/>
      <c r="Z32" s="537">
        <f>IF(X32="","",RANK(X32,X28:Y33,))</f>
        <v>3</v>
      </c>
      <c r="AA32" s="538"/>
      <c r="AJ32" s="21" t="str">
        <f>B27&amp;Z32</f>
        <v>Ｃ3</v>
      </c>
      <c r="AK32" s="21" t="str">
        <f>B32</f>
        <v>藤村</v>
      </c>
      <c r="AL32" s="21" t="str">
        <f>F32</f>
        <v>高知</v>
      </c>
      <c r="AM32" s="19" t="str">
        <f>C33</f>
        <v>GOLDSTAR</v>
      </c>
    </row>
    <row r="33" spans="1:39" s="21" customFormat="1" ht="15" customHeight="1">
      <c r="A33" s="342"/>
      <c r="B33" s="72" t="s">
        <v>14</v>
      </c>
      <c r="C33" s="475" t="s">
        <v>547</v>
      </c>
      <c r="D33" s="475"/>
      <c r="E33" s="475"/>
      <c r="F33" s="475"/>
      <c r="G33" s="475"/>
      <c r="H33" s="74" t="s">
        <v>15</v>
      </c>
      <c r="I33" s="335">
        <f>IF(V29="","",V29)</f>
        <v>1</v>
      </c>
      <c r="J33" s="336"/>
      <c r="K33" s="6" t="s">
        <v>8</v>
      </c>
      <c r="L33" s="336">
        <f>IF(S29="","",S29)</f>
        <v>2</v>
      </c>
      <c r="M33" s="336"/>
      <c r="N33" s="339">
        <f>IF(V31="","",V31)</f>
        <v>1</v>
      </c>
      <c r="O33" s="336"/>
      <c r="P33" s="6" t="s">
        <v>8</v>
      </c>
      <c r="Q33" s="336">
        <f>IF(S31="","",S31)</f>
        <v>2</v>
      </c>
      <c r="R33" s="340"/>
      <c r="S33" s="351"/>
      <c r="T33" s="351"/>
      <c r="U33" s="351"/>
      <c r="V33" s="351"/>
      <c r="W33" s="351"/>
      <c r="X33" s="342"/>
      <c r="Y33" s="435"/>
      <c r="Z33" s="542"/>
      <c r="AA33" s="543"/>
      <c r="AM33" s="19"/>
    </row>
    <row r="34" spans="1:39" s="21" customFormat="1" ht="4.5" customHeight="1">
      <c r="A34" s="17"/>
      <c r="B34" s="42"/>
      <c r="C34" s="37"/>
      <c r="D34" s="37"/>
      <c r="E34" s="37"/>
      <c r="F34" s="37"/>
      <c r="G34" s="37"/>
      <c r="H34" s="42"/>
      <c r="I34" s="16"/>
      <c r="J34" s="16"/>
      <c r="K34" s="2"/>
      <c r="L34" s="16"/>
      <c r="M34" s="16"/>
      <c r="N34" s="16"/>
      <c r="O34" s="16"/>
      <c r="P34" s="2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M34" s="19"/>
    </row>
    <row r="35" spans="1:39" s="21" customFormat="1" ht="15" customHeight="1">
      <c r="X35" s="338">
        <v>17</v>
      </c>
      <c r="Y35" s="338"/>
      <c r="Z35" s="337" t="s">
        <v>2</v>
      </c>
      <c r="AA35" s="337"/>
      <c r="AB35" s="7"/>
      <c r="AC35" s="16"/>
    </row>
    <row r="36" spans="1:39" s="21" customFormat="1" ht="15" customHeight="1">
      <c r="A36" s="31"/>
      <c r="B36" s="483" t="s">
        <v>537</v>
      </c>
      <c r="C36" s="483"/>
      <c r="D36" s="483" t="s">
        <v>25</v>
      </c>
      <c r="E36" s="483"/>
      <c r="F36" s="483"/>
      <c r="G36" s="483"/>
      <c r="H36" s="26"/>
      <c r="I36" s="44"/>
      <c r="J36" s="545" t="str">
        <f>B37</f>
        <v>國松</v>
      </c>
      <c r="K36" s="545"/>
      <c r="L36" s="545"/>
      <c r="M36" s="45"/>
      <c r="N36" s="46"/>
      <c r="O36" s="545" t="str">
        <f>B39</f>
        <v>山下</v>
      </c>
      <c r="P36" s="545"/>
      <c r="Q36" s="545"/>
      <c r="R36" s="45"/>
      <c r="S36" s="46"/>
      <c r="T36" s="545" t="str">
        <f>B41</f>
        <v>米田</v>
      </c>
      <c r="U36" s="545"/>
      <c r="V36" s="545"/>
      <c r="W36" s="45"/>
      <c r="X36" s="540" t="s">
        <v>17</v>
      </c>
      <c r="Y36" s="541"/>
      <c r="Z36" s="527" t="s">
        <v>13</v>
      </c>
      <c r="AA36" s="528"/>
      <c r="AB36" s="27"/>
    </row>
    <row r="37" spans="1:39" s="21" customFormat="1" ht="15" customHeight="1">
      <c r="A37" s="400">
        <v>1</v>
      </c>
      <c r="B37" s="470" t="s">
        <v>141</v>
      </c>
      <c r="C37" s="470"/>
      <c r="D37" s="470"/>
      <c r="E37" s="38" t="s">
        <v>14</v>
      </c>
      <c r="F37" s="471" t="s">
        <v>79</v>
      </c>
      <c r="G37" s="471"/>
      <c r="H37" s="39" t="s">
        <v>15</v>
      </c>
      <c r="I37" s="529"/>
      <c r="J37" s="485"/>
      <c r="K37" s="485"/>
      <c r="L37" s="485"/>
      <c r="M37" s="485"/>
      <c r="N37" s="48"/>
      <c r="O37" s="388" t="str">
        <f>IF(N38="","",IF(N38&gt;Q38,"○","×"))</f>
        <v>○</v>
      </c>
      <c r="P37" s="388"/>
      <c r="Q37" s="388"/>
      <c r="R37" s="59"/>
      <c r="S37" s="58"/>
      <c r="T37" s="388" t="str">
        <f>IF(S38="","",IF(S38&gt;V38,"○","×"))</f>
        <v>○</v>
      </c>
      <c r="U37" s="388"/>
      <c r="V37" s="388"/>
      <c r="W37" s="59"/>
      <c r="X37" s="400">
        <f>IF(AND(J37="",O37="",T37=""),"",COUNTIF(I37:W38,"○")*2+COUNTIF(I37:W38,"×"))</f>
        <v>4</v>
      </c>
      <c r="Y37" s="532"/>
      <c r="Z37" s="533">
        <f>IF(X37="","",RANK(X37,X37:Y42,))</f>
        <v>1</v>
      </c>
      <c r="AA37" s="534"/>
      <c r="AJ37" s="21" t="str">
        <f>B36&amp;Z37</f>
        <v>Ｄ1</v>
      </c>
      <c r="AK37" s="21" t="str">
        <f>B37</f>
        <v>國松</v>
      </c>
      <c r="AL37" s="21" t="str">
        <f>F37</f>
        <v>高知</v>
      </c>
      <c r="AM37" s="19" t="str">
        <f>C38</f>
        <v>國松企画</v>
      </c>
    </row>
    <row r="38" spans="1:39" s="21" customFormat="1" ht="15" customHeight="1">
      <c r="A38" s="353"/>
      <c r="B38" s="71" t="s">
        <v>14</v>
      </c>
      <c r="C38" s="525" t="s">
        <v>548</v>
      </c>
      <c r="D38" s="525"/>
      <c r="E38" s="525"/>
      <c r="F38" s="525"/>
      <c r="G38" s="525"/>
      <c r="H38" s="73" t="s">
        <v>15</v>
      </c>
      <c r="I38" s="430"/>
      <c r="J38" s="357"/>
      <c r="K38" s="357"/>
      <c r="L38" s="357"/>
      <c r="M38" s="357"/>
      <c r="N38" s="365">
        <v>2</v>
      </c>
      <c r="O38" s="364"/>
      <c r="P38" s="2" t="s">
        <v>8</v>
      </c>
      <c r="Q38" s="364">
        <v>0</v>
      </c>
      <c r="R38" s="366"/>
      <c r="S38" s="364">
        <v>2</v>
      </c>
      <c r="T38" s="364"/>
      <c r="U38" s="2" t="s">
        <v>8</v>
      </c>
      <c r="V38" s="364">
        <v>0</v>
      </c>
      <c r="W38" s="366"/>
      <c r="X38" s="353"/>
      <c r="Y38" s="416"/>
      <c r="Z38" s="535"/>
      <c r="AA38" s="536"/>
      <c r="AM38" s="19"/>
    </row>
    <row r="39" spans="1:39" s="21" customFormat="1" ht="15" customHeight="1">
      <c r="A39" s="408">
        <v>2</v>
      </c>
      <c r="B39" s="491" t="s">
        <v>257</v>
      </c>
      <c r="C39" s="491"/>
      <c r="D39" s="491"/>
      <c r="E39" s="42" t="s">
        <v>14</v>
      </c>
      <c r="F39" s="492" t="s">
        <v>81</v>
      </c>
      <c r="G39" s="492"/>
      <c r="H39" s="43" t="s">
        <v>15</v>
      </c>
      <c r="I39" s="66"/>
      <c r="J39" s="346" t="str">
        <f>IF(I40="","",IF(I40&gt;L40,"○","×"))</f>
        <v>×</v>
      </c>
      <c r="K39" s="346"/>
      <c r="L39" s="346"/>
      <c r="M39" s="63"/>
      <c r="N39" s="347"/>
      <c r="O39" s="348"/>
      <c r="P39" s="348"/>
      <c r="Q39" s="348"/>
      <c r="R39" s="378"/>
      <c r="S39" s="63"/>
      <c r="T39" s="346" t="str">
        <f>IF(S40="","",IF(S40&gt;V40,"○","×"))</f>
        <v>○</v>
      </c>
      <c r="U39" s="346"/>
      <c r="V39" s="346"/>
      <c r="W39" s="63"/>
      <c r="X39" s="341">
        <f>IF(AND(J39="",O39="",T39=""),"",COUNTIF(I39:W40,"○")*2+COUNTIF(I39:W40,"×"))</f>
        <v>3</v>
      </c>
      <c r="Y39" s="407"/>
      <c r="Z39" s="537">
        <f>IF(X39="","",RANK(X39,X37:Y42,))</f>
        <v>2</v>
      </c>
      <c r="AA39" s="538"/>
      <c r="AJ39" s="21" t="str">
        <f>B36&amp;Z39</f>
        <v>Ｄ2</v>
      </c>
      <c r="AK39" s="21" t="str">
        <f>B39</f>
        <v>山下</v>
      </c>
      <c r="AL39" s="21" t="str">
        <f>F39</f>
        <v>徳島</v>
      </c>
      <c r="AM39" s="19" t="str">
        <f>C40</f>
        <v>しらさぎ</v>
      </c>
    </row>
    <row r="40" spans="1:39" s="21" customFormat="1" ht="15" customHeight="1">
      <c r="A40" s="408"/>
      <c r="B40" s="71" t="s">
        <v>14</v>
      </c>
      <c r="C40" s="525" t="s">
        <v>549</v>
      </c>
      <c r="D40" s="525"/>
      <c r="E40" s="525"/>
      <c r="F40" s="525"/>
      <c r="G40" s="525"/>
      <c r="H40" s="73" t="s">
        <v>15</v>
      </c>
      <c r="I40" s="373">
        <f>IF(Q38="","",Q38)</f>
        <v>0</v>
      </c>
      <c r="J40" s="374"/>
      <c r="K40" s="5" t="s">
        <v>8</v>
      </c>
      <c r="L40" s="374">
        <f>IF(N38="","",N38)</f>
        <v>2</v>
      </c>
      <c r="M40" s="374"/>
      <c r="N40" s="379"/>
      <c r="O40" s="380"/>
      <c r="P40" s="380"/>
      <c r="Q40" s="380"/>
      <c r="R40" s="381"/>
      <c r="S40" s="374">
        <v>2</v>
      </c>
      <c r="T40" s="374"/>
      <c r="U40" s="5" t="s">
        <v>8</v>
      </c>
      <c r="V40" s="374">
        <v>0</v>
      </c>
      <c r="W40" s="374"/>
      <c r="X40" s="353"/>
      <c r="Y40" s="416"/>
      <c r="Z40" s="535"/>
      <c r="AA40" s="536"/>
      <c r="AM40" s="19"/>
    </row>
    <row r="41" spans="1:39" s="21" customFormat="1" ht="15" customHeight="1">
      <c r="A41" s="399">
        <v>3</v>
      </c>
      <c r="B41" s="491" t="s">
        <v>418</v>
      </c>
      <c r="C41" s="491"/>
      <c r="D41" s="491"/>
      <c r="E41" s="42" t="s">
        <v>14</v>
      </c>
      <c r="F41" s="492" t="s">
        <v>84</v>
      </c>
      <c r="G41" s="492"/>
      <c r="H41" s="43" t="s">
        <v>15</v>
      </c>
      <c r="I41" s="69"/>
      <c r="J41" s="356" t="str">
        <f>IF(I42="","",IF(I42&gt;L42,"○","×"))</f>
        <v>×</v>
      </c>
      <c r="K41" s="356"/>
      <c r="L41" s="356"/>
      <c r="M41" s="61"/>
      <c r="N41" s="60"/>
      <c r="O41" s="356" t="str">
        <f>IF(N42="","",IF(N42&gt;Q42,"○","×"))</f>
        <v>×</v>
      </c>
      <c r="P41" s="356"/>
      <c r="Q41" s="356"/>
      <c r="R41" s="68"/>
      <c r="S41" s="357"/>
      <c r="T41" s="357"/>
      <c r="U41" s="357"/>
      <c r="V41" s="357"/>
      <c r="W41" s="357"/>
      <c r="X41" s="341">
        <f>IF(AND(J41="",O41="",T41=""),"",COUNTIF(I41:W42,"○")*2+COUNTIF(I41:W42,"×"))</f>
        <v>2</v>
      </c>
      <c r="Y41" s="407"/>
      <c r="Z41" s="537">
        <f>IF(X41="","",RANK(X41,X37:Y42,))</f>
        <v>3</v>
      </c>
      <c r="AA41" s="538"/>
      <c r="AJ41" s="21" t="str">
        <f>B36&amp;Z41</f>
        <v>Ｄ3</v>
      </c>
      <c r="AK41" s="21" t="str">
        <f>B41</f>
        <v>米田</v>
      </c>
      <c r="AL41" s="21" t="str">
        <f>F41</f>
        <v>香川</v>
      </c>
      <c r="AM41" s="19" t="str">
        <f>C42</f>
        <v>香川昴</v>
      </c>
    </row>
    <row r="42" spans="1:39" s="21" customFormat="1" ht="15" customHeight="1">
      <c r="A42" s="442"/>
      <c r="B42" s="72" t="s">
        <v>521</v>
      </c>
      <c r="C42" s="475" t="s">
        <v>533</v>
      </c>
      <c r="D42" s="475"/>
      <c r="E42" s="475"/>
      <c r="F42" s="475"/>
      <c r="G42" s="475"/>
      <c r="H42" s="74" t="s">
        <v>15</v>
      </c>
      <c r="I42" s="335">
        <f>IF(V38="","",V38)</f>
        <v>0</v>
      </c>
      <c r="J42" s="336"/>
      <c r="K42" s="6" t="s">
        <v>8</v>
      </c>
      <c r="L42" s="336">
        <f>IF(S38="","",S38)</f>
        <v>2</v>
      </c>
      <c r="M42" s="336"/>
      <c r="N42" s="339">
        <f>IF(V40="","",V40)</f>
        <v>0</v>
      </c>
      <c r="O42" s="336"/>
      <c r="P42" s="6" t="s">
        <v>8</v>
      </c>
      <c r="Q42" s="336">
        <f>IF(S40="","",S40)</f>
        <v>2</v>
      </c>
      <c r="R42" s="340"/>
      <c r="S42" s="351"/>
      <c r="T42" s="351"/>
      <c r="U42" s="351"/>
      <c r="V42" s="351"/>
      <c r="W42" s="351"/>
      <c r="X42" s="342"/>
      <c r="Y42" s="435"/>
      <c r="Z42" s="542"/>
      <c r="AA42" s="543"/>
    </row>
    <row r="43" spans="1:39" ht="21" customHeight="1">
      <c r="D43" s="401" t="s">
        <v>550</v>
      </c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35"/>
    </row>
    <row r="44" spans="1:39" ht="8.1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9" s="21" customFormat="1" ht="15" customHeight="1">
      <c r="B45" s="2" t="s">
        <v>9</v>
      </c>
      <c r="C45" s="321" t="s">
        <v>1</v>
      </c>
      <c r="D45" s="321"/>
      <c r="E45" s="321"/>
      <c r="F45" s="321"/>
      <c r="G45" s="321"/>
      <c r="H45" s="2" t="s">
        <v>10</v>
      </c>
    </row>
    <row r="46" spans="1:39" s="21" customFormat="1" ht="15" customHeight="1">
      <c r="B46" s="2"/>
      <c r="C46" s="9"/>
      <c r="D46" s="9"/>
      <c r="E46" s="9"/>
      <c r="F46" s="9"/>
      <c r="G46" s="9"/>
      <c r="H46" s="2"/>
    </row>
    <row r="47" spans="1:39" s="21" customFormat="1" ht="15" customHeight="1">
      <c r="A47" s="358" t="s">
        <v>53</v>
      </c>
      <c r="B47" s="358"/>
      <c r="C47" s="358"/>
      <c r="D47" s="358"/>
      <c r="E47" s="358"/>
      <c r="F47" s="35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9" s="21" customFormat="1" ht="15" customHeight="1">
      <c r="A48" s="359" t="s">
        <v>45</v>
      </c>
      <c r="B48" s="359"/>
      <c r="C48" s="359"/>
      <c r="D48" s="359"/>
      <c r="E48" s="359"/>
      <c r="F48" s="359"/>
      <c r="G48" s="2" t="s">
        <v>7</v>
      </c>
      <c r="H48" s="17">
        <v>2</v>
      </c>
      <c r="I48" s="17" t="s">
        <v>27</v>
      </c>
      <c r="J48" s="17">
        <v>3</v>
      </c>
      <c r="K48" s="358" t="s">
        <v>50</v>
      </c>
      <c r="L48" s="359"/>
      <c r="M48" s="17"/>
      <c r="N48" s="2" t="s">
        <v>16</v>
      </c>
      <c r="O48" s="17">
        <v>1</v>
      </c>
      <c r="P48" s="17" t="s">
        <v>27</v>
      </c>
      <c r="Q48" s="17">
        <v>3</v>
      </c>
      <c r="R48" s="358" t="s">
        <v>51</v>
      </c>
      <c r="S48" s="359"/>
      <c r="T48" s="17"/>
      <c r="U48" s="2" t="s">
        <v>28</v>
      </c>
      <c r="V48" s="17">
        <v>1</v>
      </c>
      <c r="W48" s="17" t="s">
        <v>27</v>
      </c>
      <c r="X48" s="17">
        <v>2</v>
      </c>
      <c r="Y48" s="358" t="s">
        <v>52</v>
      </c>
      <c r="Z48" s="359"/>
      <c r="AA48" s="17"/>
      <c r="AB48" s="17"/>
      <c r="AC48" s="17"/>
      <c r="AD48" s="17"/>
      <c r="AE48" s="17"/>
      <c r="AF48" s="17"/>
      <c r="AG48" s="17"/>
    </row>
    <row r="49" spans="1:33" s="21" customFormat="1" ht="15" customHeight="1">
      <c r="A49" s="359" t="s">
        <v>46</v>
      </c>
      <c r="B49" s="359"/>
      <c r="C49" s="359"/>
      <c r="D49" s="359"/>
      <c r="E49" s="359"/>
      <c r="F49" s="359"/>
      <c r="G49" s="2" t="s">
        <v>7</v>
      </c>
      <c r="H49" s="17">
        <v>1</v>
      </c>
      <c r="I49" s="17" t="s">
        <v>27</v>
      </c>
      <c r="J49" s="17">
        <v>4</v>
      </c>
      <c r="K49" s="358" t="s">
        <v>51</v>
      </c>
      <c r="L49" s="359"/>
      <c r="M49" s="17"/>
      <c r="N49" s="2" t="s">
        <v>16</v>
      </c>
      <c r="O49" s="17">
        <v>2</v>
      </c>
      <c r="P49" s="17" t="s">
        <v>27</v>
      </c>
      <c r="Q49" s="17">
        <v>3</v>
      </c>
      <c r="R49" s="358" t="s">
        <v>50</v>
      </c>
      <c r="S49" s="359"/>
      <c r="T49" s="17"/>
      <c r="U49" s="2" t="s">
        <v>28</v>
      </c>
      <c r="V49" s="17">
        <v>1</v>
      </c>
      <c r="W49" s="17" t="s">
        <v>27</v>
      </c>
      <c r="X49" s="17">
        <v>3</v>
      </c>
      <c r="Y49" s="358" t="s">
        <v>54</v>
      </c>
      <c r="Z49" s="359"/>
      <c r="AA49" s="17"/>
      <c r="AB49" s="2" t="s">
        <v>31</v>
      </c>
      <c r="AC49" s="17">
        <v>2</v>
      </c>
      <c r="AD49" s="17" t="s">
        <v>27</v>
      </c>
      <c r="AE49" s="17">
        <v>4</v>
      </c>
      <c r="AF49" s="358" t="s">
        <v>52</v>
      </c>
      <c r="AG49" s="359"/>
    </row>
    <row r="50" spans="1:33" s="21" customFormat="1" ht="15" customHeight="1">
      <c r="A50" s="17"/>
      <c r="B50" s="17"/>
      <c r="C50" s="17"/>
      <c r="D50" s="17"/>
      <c r="E50" s="17"/>
      <c r="F50" s="17"/>
      <c r="G50" s="2" t="s">
        <v>38</v>
      </c>
      <c r="H50" s="17">
        <v>1</v>
      </c>
      <c r="I50" s="17" t="s">
        <v>27</v>
      </c>
      <c r="J50" s="17">
        <v>2</v>
      </c>
      <c r="K50" s="358" t="s">
        <v>54</v>
      </c>
      <c r="L50" s="359"/>
      <c r="M50" s="17"/>
      <c r="N50" s="2" t="s">
        <v>39</v>
      </c>
      <c r="O50" s="17">
        <v>3</v>
      </c>
      <c r="P50" s="17" t="s">
        <v>27</v>
      </c>
      <c r="Q50" s="17">
        <v>4</v>
      </c>
      <c r="R50" s="358" t="s">
        <v>50</v>
      </c>
      <c r="S50" s="35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21" customFormat="1" ht="15" customHeight="1"/>
    <row r="52" spans="1:33" s="21" customFormat="1" ht="15" customHeight="1">
      <c r="A52" s="2" t="s">
        <v>9</v>
      </c>
      <c r="B52" s="321" t="s">
        <v>335</v>
      </c>
      <c r="C52" s="354"/>
      <c r="D52" s="354"/>
      <c r="E52" s="354"/>
      <c r="F52" s="354"/>
      <c r="G52" s="354"/>
      <c r="H52" s="354"/>
      <c r="I52" s="2" t="s">
        <v>10</v>
      </c>
      <c r="J52" s="16"/>
      <c r="K52" s="17"/>
      <c r="L52" s="17"/>
      <c r="M52" s="17"/>
      <c r="N52" s="17"/>
      <c r="O52" s="17"/>
      <c r="P52" s="19"/>
      <c r="Q52" s="17"/>
      <c r="R52" s="17"/>
      <c r="S52" s="17"/>
      <c r="T52" s="17"/>
      <c r="U52" s="17"/>
    </row>
    <row r="53" spans="1:33" s="21" customFormat="1" ht="15" customHeight="1"/>
    <row r="54" spans="1:33" s="21" customFormat="1" ht="15" customHeight="1" thickBot="1">
      <c r="A54" s="306" t="s">
        <v>3</v>
      </c>
      <c r="B54" s="307">
        <v>1</v>
      </c>
      <c r="C54" s="469" t="str">
        <f>IF(ISERROR(VLOOKUP(A54&amp;B54,$AJ:$AO,2,FALSE))=TRUE,"",VLOOKUP(A54&amp;B54,$AJ:$AO,2,FALSE))</f>
        <v>宮本</v>
      </c>
      <c r="D54" s="470"/>
      <c r="E54" s="470"/>
      <c r="F54" s="38" t="s">
        <v>14</v>
      </c>
      <c r="G54" s="471" t="str">
        <f>IF(ISERROR(VLOOKUP(A54&amp;B54,$AJ:$AO,3,FALSE))=TRUE,"",VLOOKUP(A54&amp;B54,$AJ:$AO,3,FALSE))</f>
        <v>徳島</v>
      </c>
      <c r="H54" s="471"/>
      <c r="I54" s="39" t="s">
        <v>15</v>
      </c>
      <c r="J54" s="90"/>
      <c r="K54" s="90"/>
      <c r="L54" s="90"/>
      <c r="N54" s="90"/>
      <c r="O54" s="90"/>
      <c r="Q54" s="94"/>
      <c r="R54" s="94"/>
      <c r="S54" s="94"/>
      <c r="T54" s="469" t="str">
        <f>IF(ISERROR(VLOOKUP(AA54&amp;AB54,$AJ:$AO,2,FALSE))=TRUE,"",VLOOKUP(AA54&amp;AB54,$AJ:$AO,2,FALSE))</f>
        <v>山内</v>
      </c>
      <c r="U54" s="470"/>
      <c r="V54" s="470"/>
      <c r="W54" s="38" t="s">
        <v>14</v>
      </c>
      <c r="X54" s="471" t="str">
        <f>IF(ISERROR(VLOOKUP(AA54&amp;AB54,$AJ:$AO,3,FALSE))=TRUE,"",VLOOKUP(AA54&amp;AB54,$AJ:$AO,3,FALSE))</f>
        <v>徳島</v>
      </c>
      <c r="Y54" s="471"/>
      <c r="Z54" s="39" t="s">
        <v>15</v>
      </c>
      <c r="AA54" s="306" t="s">
        <v>5</v>
      </c>
      <c r="AB54" s="307">
        <v>1</v>
      </c>
    </row>
    <row r="55" spans="1:33" s="21" customFormat="1" ht="15" customHeight="1" thickTop="1" thickBot="1">
      <c r="A55" s="307"/>
      <c r="B55" s="307"/>
      <c r="C55" s="77" t="s">
        <v>14</v>
      </c>
      <c r="D55" s="472" t="str">
        <f>IF(ISERROR(VLOOKUP(A54&amp;B54,$AJ:$AO,4,FALSE))=TRUE,"",VLOOKUP(A54&amp;B54,$AJ:$AO,4,FALSE))</f>
        <v>渭水クラブ</v>
      </c>
      <c r="E55" s="472"/>
      <c r="F55" s="472"/>
      <c r="G55" s="472"/>
      <c r="H55" s="472"/>
      <c r="I55" s="74" t="s">
        <v>15</v>
      </c>
      <c r="J55" s="158"/>
      <c r="K55" s="159"/>
      <c r="L55" s="224"/>
      <c r="M55" s="238"/>
      <c r="N55" s="223"/>
      <c r="O55" s="90"/>
      <c r="Q55" s="223"/>
      <c r="R55" s="218"/>
      <c r="S55" s="242"/>
      <c r="T55" s="77" t="s">
        <v>14</v>
      </c>
      <c r="U55" s="472" t="str">
        <f>IF(ISERROR(VLOOKUP(AA54&amp;AB54,$AJ:$AO,4,FALSE))=TRUE,"",VLOOKUP(AA54&amp;AB54,$AJ:$AO,4,FALSE))</f>
        <v>個人</v>
      </c>
      <c r="V55" s="472"/>
      <c r="W55" s="472"/>
      <c r="X55" s="472"/>
      <c r="Y55" s="472"/>
      <c r="Z55" s="74" t="s">
        <v>15</v>
      </c>
      <c r="AA55" s="307"/>
      <c r="AB55" s="307"/>
    </row>
    <row r="56" spans="1:33" s="21" customFormat="1" ht="15" customHeight="1" thickTop="1" thickBot="1">
      <c r="A56" s="306" t="s">
        <v>6</v>
      </c>
      <c r="B56" s="307">
        <v>1</v>
      </c>
      <c r="C56" s="469" t="str">
        <f>IF(ISERROR(VLOOKUP(A56&amp;B56,$AJ:$AO,2,FALSE))=TRUE,"",VLOOKUP(A56&amp;B56,$AJ:$AO,2,FALSE))</f>
        <v>國松</v>
      </c>
      <c r="D56" s="470"/>
      <c r="E56" s="470"/>
      <c r="F56" s="38" t="s">
        <v>14</v>
      </c>
      <c r="G56" s="471" t="str">
        <f>IF(ISERROR(VLOOKUP(A56&amp;B56,$AJ:$AO,3,FALSE))=TRUE,"",VLOOKUP(A56&amp;B56,$AJ:$AO,3,FALSE))</f>
        <v>高知</v>
      </c>
      <c r="H56" s="471"/>
      <c r="I56" s="39" t="s">
        <v>15</v>
      </c>
      <c r="J56" s="228"/>
      <c r="K56" s="232"/>
      <c r="L56" s="94"/>
      <c r="M56" s="208"/>
      <c r="N56" s="208"/>
      <c r="O56" s="158"/>
      <c r="P56" s="158"/>
      <c r="Q56" s="222"/>
      <c r="R56" s="160"/>
      <c r="S56" s="161"/>
      <c r="T56" s="469" t="str">
        <f>IF(ISERROR(VLOOKUP(AA56&amp;AB56,$AJ:$AO,2,FALSE))=TRUE,"",VLOOKUP(AA56&amp;AB56,$AJ:$AO,2,FALSE))</f>
        <v>阿部</v>
      </c>
      <c r="U56" s="470"/>
      <c r="V56" s="470"/>
      <c r="W56" s="38" t="s">
        <v>14</v>
      </c>
      <c r="X56" s="471" t="str">
        <f>IF(ISERROR(VLOOKUP(AA56&amp;AB56,$AJ:$AO,3,FALSE))=TRUE,"",VLOOKUP(AA56&amp;AB56,$AJ:$AO,3,FALSE))</f>
        <v>愛媛</v>
      </c>
      <c r="Y56" s="471"/>
      <c r="Z56" s="39" t="s">
        <v>15</v>
      </c>
      <c r="AA56" s="306" t="s">
        <v>4</v>
      </c>
      <c r="AB56" s="307">
        <v>1</v>
      </c>
    </row>
    <row r="57" spans="1:33" s="21" customFormat="1" ht="15" customHeight="1" thickTop="1">
      <c r="A57" s="307"/>
      <c r="B57" s="307"/>
      <c r="C57" s="77" t="s">
        <v>14</v>
      </c>
      <c r="D57" s="472" t="str">
        <f>IF(ISERROR(VLOOKUP(A56&amp;B56,$AJ:$AO,4,FALSE))=TRUE,"",VLOOKUP(A56&amp;B56,$AJ:$AO,4,FALSE))</f>
        <v>國松企画</v>
      </c>
      <c r="E57" s="472"/>
      <c r="F57" s="472"/>
      <c r="G57" s="472"/>
      <c r="H57" s="472"/>
      <c r="I57" s="74" t="s">
        <v>15</v>
      </c>
      <c r="J57" s="90"/>
      <c r="K57" s="90"/>
      <c r="L57" s="90"/>
      <c r="N57" s="90"/>
      <c r="O57" s="90"/>
      <c r="Q57" s="94"/>
      <c r="R57" s="91"/>
      <c r="S57" s="91"/>
      <c r="T57" s="77" t="s">
        <v>14</v>
      </c>
      <c r="U57" s="472" t="str">
        <f>IF(ISERROR(VLOOKUP(AA56&amp;AB56,$AJ:$AO,4,FALSE))=TRUE,"",VLOOKUP(AA56&amp;AB56,$AJ:$AO,4,FALSE))</f>
        <v>さつき会</v>
      </c>
      <c r="V57" s="472"/>
      <c r="W57" s="472"/>
      <c r="X57" s="472"/>
      <c r="Y57" s="472"/>
      <c r="Z57" s="74" t="s">
        <v>15</v>
      </c>
      <c r="AA57" s="307"/>
      <c r="AB57" s="307"/>
    </row>
    <row r="58" spans="1:33" s="21" customFormat="1" ht="15" customHeight="1">
      <c r="J58" s="90"/>
      <c r="K58" s="90"/>
      <c r="L58" s="90"/>
      <c r="N58" s="90"/>
      <c r="O58" s="90"/>
      <c r="Q58" s="90"/>
      <c r="R58" s="90"/>
      <c r="S58" s="90"/>
    </row>
    <row r="59" spans="1:33" s="21" customFormat="1" ht="15" customHeight="1">
      <c r="A59" s="2" t="s">
        <v>9</v>
      </c>
      <c r="B59" s="321" t="s">
        <v>336</v>
      </c>
      <c r="C59" s="354"/>
      <c r="D59" s="354"/>
      <c r="E59" s="354"/>
      <c r="F59" s="354"/>
      <c r="G59" s="354"/>
      <c r="H59" s="354"/>
      <c r="I59" s="2" t="s">
        <v>10</v>
      </c>
      <c r="J59" s="156"/>
      <c r="K59" s="156"/>
      <c r="L59" s="156"/>
      <c r="N59" s="156"/>
      <c r="O59" s="156"/>
      <c r="Q59" s="94"/>
      <c r="R59" s="156"/>
      <c r="S59" s="156"/>
      <c r="T59" s="17"/>
      <c r="U59" s="17"/>
    </row>
    <row r="60" spans="1:33" s="21" customFormat="1" ht="15" customHeight="1">
      <c r="J60" s="90"/>
      <c r="K60" s="90"/>
      <c r="L60" s="90"/>
      <c r="N60" s="90"/>
      <c r="O60" s="90"/>
      <c r="Q60" s="90"/>
      <c r="R60" s="90"/>
      <c r="S60" s="90"/>
    </row>
    <row r="61" spans="1:33" s="21" customFormat="1" ht="15" customHeight="1" thickBot="1">
      <c r="A61" s="306" t="s">
        <v>3</v>
      </c>
      <c r="B61" s="307">
        <v>2</v>
      </c>
      <c r="C61" s="469" t="str">
        <f>IF(ISERROR(VLOOKUP(A61&amp;B61,$AJ:$AO,2,FALSE))=TRUE,"",VLOOKUP(A61&amp;B61,$AJ:$AO,2,FALSE))</f>
        <v>伊藤</v>
      </c>
      <c r="D61" s="470"/>
      <c r="E61" s="470"/>
      <c r="F61" s="38" t="s">
        <v>14</v>
      </c>
      <c r="G61" s="471" t="str">
        <f>IF(ISERROR(VLOOKUP(A61&amp;B61,$AJ:$AO,3,FALSE))=TRUE,"",VLOOKUP(A61&amp;B61,$AJ:$AO,3,FALSE))</f>
        <v>愛媛</v>
      </c>
      <c r="H61" s="471"/>
      <c r="I61" s="39" t="s">
        <v>15</v>
      </c>
      <c r="J61" s="224"/>
      <c r="K61" s="215"/>
      <c r="L61" s="90"/>
      <c r="N61" s="90"/>
      <c r="O61" s="90"/>
      <c r="Q61" s="94"/>
      <c r="R61" s="94"/>
      <c r="S61" s="94"/>
      <c r="T61" s="469" t="str">
        <f>IF(ISERROR(VLOOKUP(AA61&amp;AB61,$AJ:$AO,2,FALSE))=TRUE,"",VLOOKUP(AA61&amp;AB61,$AJ:$AO,2,FALSE))</f>
        <v>高橋</v>
      </c>
      <c r="U61" s="470"/>
      <c r="V61" s="470"/>
      <c r="W61" s="38" t="s">
        <v>14</v>
      </c>
      <c r="X61" s="471" t="str">
        <f>IF(ISERROR(VLOOKUP(AA61&amp;AB61,$AJ:$AO,3,FALSE))=TRUE,"",VLOOKUP(AA61&amp;AB61,$AJ:$AO,3,FALSE))</f>
        <v>香川</v>
      </c>
      <c r="Y61" s="471"/>
      <c r="Z61" s="39" t="s">
        <v>15</v>
      </c>
      <c r="AA61" s="306" t="s">
        <v>5</v>
      </c>
      <c r="AB61" s="307">
        <v>2</v>
      </c>
    </row>
    <row r="62" spans="1:33" s="21" customFormat="1" ht="15" customHeight="1" thickTop="1" thickBot="1">
      <c r="A62" s="307"/>
      <c r="B62" s="307"/>
      <c r="C62" s="77" t="s">
        <v>14</v>
      </c>
      <c r="D62" s="472" t="str">
        <f>IF(ISERROR(VLOOKUP(A61&amp;B61,$AJ:$AO,4,FALSE))=TRUE,"",VLOOKUP(A61&amp;B61,$AJ:$AO,4,FALSE))</f>
        <v>清山会</v>
      </c>
      <c r="E62" s="472"/>
      <c r="F62" s="472"/>
      <c r="G62" s="472"/>
      <c r="H62" s="472"/>
      <c r="I62" s="74" t="s">
        <v>15</v>
      </c>
      <c r="J62" s="208"/>
      <c r="K62" s="208"/>
      <c r="L62" s="219"/>
      <c r="N62" s="213"/>
      <c r="O62" s="219"/>
      <c r="P62" s="238"/>
      <c r="Q62" s="94"/>
      <c r="R62" s="157"/>
      <c r="S62" s="158"/>
      <c r="T62" s="77" t="s">
        <v>14</v>
      </c>
      <c r="U62" s="472" t="str">
        <f>IF(ISERROR(VLOOKUP(AA61&amp;AB61,$AJ:$AO,4,FALSE))=TRUE,"",VLOOKUP(AA61&amp;AB61,$AJ:$AO,4,FALSE))</f>
        <v>ＡＳＣ</v>
      </c>
      <c r="V62" s="472"/>
      <c r="W62" s="472"/>
      <c r="X62" s="472"/>
      <c r="Y62" s="472"/>
      <c r="Z62" s="74" t="s">
        <v>15</v>
      </c>
      <c r="AA62" s="307"/>
      <c r="AB62" s="307"/>
    </row>
    <row r="63" spans="1:33" s="21" customFormat="1" ht="15" customHeight="1" thickTop="1" thickBot="1">
      <c r="A63" s="306" t="s">
        <v>6</v>
      </c>
      <c r="B63" s="307">
        <v>2</v>
      </c>
      <c r="C63" s="469" t="str">
        <f>IF(ISERROR(VLOOKUP(A63&amp;B63,$AJ:$AO,2,FALSE))=TRUE,"",VLOOKUP(A63&amp;B63,$AJ:$AO,2,FALSE))</f>
        <v>山下</v>
      </c>
      <c r="D63" s="470"/>
      <c r="E63" s="470"/>
      <c r="F63" s="38" t="s">
        <v>14</v>
      </c>
      <c r="G63" s="471" t="str">
        <f>IF(ISERROR(VLOOKUP(A63&amp;B63,$AJ:$AO,3,FALSE))=TRUE,"",VLOOKUP(A63&amp;B63,$AJ:$AO,3,FALSE))</f>
        <v>徳島</v>
      </c>
      <c r="H63" s="471"/>
      <c r="I63" s="39" t="s">
        <v>15</v>
      </c>
      <c r="J63" s="161"/>
      <c r="K63" s="162"/>
      <c r="L63" s="99"/>
      <c r="M63" s="209"/>
      <c r="N63" s="209"/>
      <c r="O63" s="208"/>
      <c r="P63" s="208"/>
      <c r="Q63" s="216"/>
      <c r="R63" s="260"/>
      <c r="S63" s="229"/>
      <c r="T63" s="469" t="str">
        <f>IF(ISERROR(VLOOKUP(AA63&amp;AB63,$AJ:$AO,2,FALSE))=TRUE,"",VLOOKUP(AA63&amp;AB63,$AJ:$AO,2,FALSE))</f>
        <v>高橋</v>
      </c>
      <c r="U63" s="470"/>
      <c r="V63" s="470"/>
      <c r="W63" s="38" t="s">
        <v>14</v>
      </c>
      <c r="X63" s="471" t="str">
        <f>IF(ISERROR(VLOOKUP(AA63&amp;AB63,$AJ:$AO,3,FALSE))=TRUE,"",VLOOKUP(AA63&amp;AB63,$AJ:$AO,3,FALSE))</f>
        <v>徳島</v>
      </c>
      <c r="Y63" s="471"/>
      <c r="Z63" s="39" t="s">
        <v>15</v>
      </c>
      <c r="AA63" s="306" t="s">
        <v>4</v>
      </c>
      <c r="AB63" s="307">
        <v>2</v>
      </c>
    </row>
    <row r="64" spans="1:33" s="21" customFormat="1" ht="15" customHeight="1" thickTop="1">
      <c r="A64" s="307"/>
      <c r="B64" s="307"/>
      <c r="C64" s="77" t="s">
        <v>14</v>
      </c>
      <c r="D64" s="472" t="str">
        <f>IF(ISERROR(VLOOKUP(A63&amp;B63,$AJ:$AO,4,FALSE))=TRUE,"",VLOOKUP(A63&amp;B63,$AJ:$AO,4,FALSE))</f>
        <v>しらさぎ</v>
      </c>
      <c r="E64" s="472"/>
      <c r="F64" s="472"/>
      <c r="G64" s="472"/>
      <c r="H64" s="472"/>
      <c r="I64" s="74" t="s">
        <v>15</v>
      </c>
      <c r="J64" s="90"/>
      <c r="K64" s="90"/>
      <c r="L64" s="90"/>
      <c r="N64" s="90"/>
      <c r="O64" s="90"/>
      <c r="Q64" s="94"/>
      <c r="R64" s="94"/>
      <c r="S64" s="94"/>
      <c r="T64" s="77" t="s">
        <v>14</v>
      </c>
      <c r="U64" s="472" t="str">
        <f>IF(ISERROR(VLOOKUP(AA63&amp;AB63,$AJ:$AO,4,FALSE))=TRUE,"",VLOOKUP(AA63&amp;AB63,$AJ:$AO,4,FALSE))</f>
        <v>個人</v>
      </c>
      <c r="V64" s="472"/>
      <c r="W64" s="472"/>
      <c r="X64" s="472"/>
      <c r="Y64" s="472"/>
      <c r="Z64" s="74" t="s">
        <v>15</v>
      </c>
      <c r="AA64" s="307"/>
      <c r="AB64" s="307"/>
    </row>
    <row r="65" spans="1:28" s="21" customFormat="1" ht="15" customHeight="1">
      <c r="J65" s="90"/>
      <c r="K65" s="90"/>
      <c r="L65" s="90"/>
      <c r="N65" s="90"/>
      <c r="O65" s="90"/>
      <c r="Q65" s="90"/>
      <c r="R65" s="90"/>
      <c r="S65" s="90"/>
    </row>
    <row r="66" spans="1:28" s="21" customFormat="1" ht="15" customHeight="1">
      <c r="A66" s="2" t="s">
        <v>9</v>
      </c>
      <c r="B66" s="321" t="s">
        <v>75</v>
      </c>
      <c r="C66" s="354"/>
      <c r="D66" s="354"/>
      <c r="E66" s="354"/>
      <c r="F66" s="354"/>
      <c r="G66" s="354"/>
      <c r="H66" s="354"/>
      <c r="I66" s="2" t="s">
        <v>10</v>
      </c>
      <c r="J66" s="156"/>
      <c r="K66" s="156"/>
      <c r="L66" s="156"/>
      <c r="N66" s="156"/>
      <c r="O66" s="156"/>
      <c r="Q66" s="94"/>
      <c r="R66" s="156"/>
      <c r="S66" s="156"/>
      <c r="T66" s="17"/>
      <c r="U66" s="17"/>
    </row>
    <row r="67" spans="1:28" s="21" customFormat="1" ht="15" customHeight="1">
      <c r="J67" s="90"/>
      <c r="K67" s="90"/>
      <c r="L67" s="90"/>
      <c r="N67" s="90"/>
      <c r="O67" s="90"/>
      <c r="Q67" s="90"/>
      <c r="R67" s="90"/>
      <c r="S67" s="90"/>
    </row>
    <row r="68" spans="1:28" s="21" customFormat="1" ht="15" customHeight="1" thickBot="1">
      <c r="A68" s="306" t="s">
        <v>3</v>
      </c>
      <c r="B68" s="307">
        <v>3</v>
      </c>
      <c r="C68" s="469" t="str">
        <f>IF(ISERROR(VLOOKUP(A68&amp;B68,$AJ:$AO,2,FALSE))=TRUE,"",VLOOKUP(A68&amp;B68,$AJ:$AO,2,FALSE))</f>
        <v>横田</v>
      </c>
      <c r="D68" s="470"/>
      <c r="E68" s="470"/>
      <c r="F68" s="38" t="s">
        <v>14</v>
      </c>
      <c r="G68" s="471" t="str">
        <f>IF(ISERROR(VLOOKUP(A68&amp;B68,$AJ:$AO,3,FALSE))=TRUE,"",VLOOKUP(A68&amp;B68,$AJ:$AO,3,FALSE))</f>
        <v>香川</v>
      </c>
      <c r="H68" s="471"/>
      <c r="I68" s="39" t="s">
        <v>15</v>
      </c>
      <c r="J68" s="224"/>
      <c r="K68" s="215"/>
      <c r="L68" s="90"/>
      <c r="N68" s="90"/>
      <c r="O68" s="90"/>
      <c r="Q68" s="94"/>
      <c r="R68" s="94"/>
      <c r="S68" s="97"/>
      <c r="T68" s="469" t="str">
        <f>IF(ISERROR(VLOOKUP(AA68&amp;AB68,$AJ:$AO,2,FALSE))=TRUE,"",VLOOKUP(AA68&amp;AB68,$AJ:$AO,2,FALSE))</f>
        <v>藤村</v>
      </c>
      <c r="U68" s="470"/>
      <c r="V68" s="470"/>
      <c r="W68" s="38" t="s">
        <v>14</v>
      </c>
      <c r="X68" s="471" t="str">
        <f>IF(ISERROR(VLOOKUP(AA68&amp;AB68,$AJ:$AO,3,FALSE))=TRUE,"",VLOOKUP(AA68&amp;AB68,$AJ:$AO,3,FALSE))</f>
        <v>高知</v>
      </c>
      <c r="Y68" s="471"/>
      <c r="Z68" s="39" t="s">
        <v>15</v>
      </c>
      <c r="AA68" s="306" t="s">
        <v>5</v>
      </c>
      <c r="AB68" s="307">
        <v>3</v>
      </c>
    </row>
    <row r="69" spans="1:28" s="21" customFormat="1" ht="15" customHeight="1" thickTop="1" thickBot="1">
      <c r="A69" s="307"/>
      <c r="B69" s="307"/>
      <c r="C69" s="77" t="s">
        <v>14</v>
      </c>
      <c r="D69" s="472" t="str">
        <f>IF(ISERROR(VLOOKUP(A68&amp;B68,$AJ:$AO,4,FALSE))=TRUE,"",VLOOKUP(A68&amp;B68,$AJ:$AO,4,FALSE))</f>
        <v>丸亀ＳＣ</v>
      </c>
      <c r="E69" s="472"/>
      <c r="F69" s="472"/>
      <c r="G69" s="472"/>
      <c r="H69" s="472"/>
      <c r="I69" s="74" t="s">
        <v>15</v>
      </c>
      <c r="J69" s="208"/>
      <c r="K69" s="257"/>
      <c r="L69" s="94"/>
      <c r="N69" s="94"/>
      <c r="O69" s="94"/>
      <c r="Q69" s="94"/>
      <c r="R69" s="214"/>
      <c r="S69" s="157"/>
      <c r="T69" s="77" t="s">
        <v>14</v>
      </c>
      <c r="U69" s="472" t="str">
        <f>IF(ISERROR(VLOOKUP(AA68&amp;AB68,$AJ:$AO,4,FALSE))=TRUE,"",VLOOKUP(AA68&amp;AB68,$AJ:$AO,4,FALSE))</f>
        <v>GOLDSTAR</v>
      </c>
      <c r="V69" s="472"/>
      <c r="W69" s="472"/>
      <c r="X69" s="472"/>
      <c r="Y69" s="472"/>
      <c r="Z69" s="74" t="s">
        <v>15</v>
      </c>
      <c r="AA69" s="307"/>
      <c r="AB69" s="307"/>
    </row>
    <row r="70" spans="1:28" s="21" customFormat="1" ht="15" customHeight="1" thickTop="1" thickBot="1">
      <c r="A70" s="306" t="s">
        <v>4</v>
      </c>
      <c r="B70" s="307">
        <v>4</v>
      </c>
      <c r="C70" s="469" t="str">
        <f>IF(ISERROR(VLOOKUP(A70&amp;B70,$AJ:$AO,2,FALSE))=TRUE,"",VLOOKUP(A70&amp;B70,$AJ:$AO,2,FALSE))</f>
        <v>中野</v>
      </c>
      <c r="D70" s="470"/>
      <c r="E70" s="470"/>
      <c r="F70" s="38" t="s">
        <v>14</v>
      </c>
      <c r="G70" s="471" t="str">
        <f>IF(ISERROR(VLOOKUP(A70&amp;B70,$AJ:$AO,3,FALSE))=TRUE,"",VLOOKUP(A70&amp;B70,$AJ:$AO,3,FALSE))</f>
        <v>香川</v>
      </c>
      <c r="H70" s="471"/>
      <c r="I70" s="39" t="s">
        <v>15</v>
      </c>
      <c r="J70" s="156"/>
      <c r="K70" s="234"/>
      <c r="L70" s="215"/>
      <c r="N70" s="213"/>
      <c r="O70" s="219"/>
      <c r="P70" s="238"/>
      <c r="Q70" s="223"/>
      <c r="R70" s="264"/>
      <c r="S70" s="243"/>
      <c r="T70" s="469" t="str">
        <f>IF(ISERROR(VLOOKUP(AA70&amp;AB70,$AJ:$AO,2,FALSE))=TRUE,"",VLOOKUP(AA70&amp;AB70,$AJ:$AO,2,FALSE))</f>
        <v>高橋</v>
      </c>
      <c r="U70" s="470"/>
      <c r="V70" s="470"/>
      <c r="W70" s="38" t="s">
        <v>14</v>
      </c>
      <c r="X70" s="471" t="str">
        <f>IF(ISERROR(VLOOKUP(AA70&amp;AB70,$AJ:$AO,3,FALSE))=TRUE,"",VLOOKUP(AA70&amp;AB70,$AJ:$AO,3,FALSE))</f>
        <v>徳島</v>
      </c>
      <c r="Y70" s="471"/>
      <c r="Z70" s="39" t="s">
        <v>15</v>
      </c>
      <c r="AA70" s="306" t="s">
        <v>3</v>
      </c>
      <c r="AB70" s="307">
        <v>4</v>
      </c>
    </row>
    <row r="71" spans="1:28" s="21" customFormat="1" ht="15" customHeight="1" thickTop="1" thickBot="1">
      <c r="A71" s="307"/>
      <c r="B71" s="307"/>
      <c r="C71" s="77" t="s">
        <v>14</v>
      </c>
      <c r="D71" s="472" t="str">
        <f>IF(ISERROR(VLOOKUP(A70&amp;B70,$AJ:$AO,4,FALSE))=TRUE,"",VLOOKUP(A70&amp;B70,$AJ:$AO,4,FALSE))</f>
        <v>丸亀ＳＣ</v>
      </c>
      <c r="E71" s="472"/>
      <c r="F71" s="472"/>
      <c r="G71" s="472"/>
      <c r="H71" s="472"/>
      <c r="I71" s="74" t="s">
        <v>15</v>
      </c>
      <c r="J71" s="159"/>
      <c r="K71" s="259"/>
      <c r="L71" s="99"/>
      <c r="M71" s="209"/>
      <c r="N71" s="209"/>
      <c r="O71" s="208"/>
      <c r="P71" s="208"/>
      <c r="Q71" s="222"/>
      <c r="R71" s="174"/>
      <c r="S71" s="156"/>
      <c r="T71" s="77" t="s">
        <v>14</v>
      </c>
      <c r="U71" s="472" t="str">
        <f>IF(ISERROR(VLOOKUP(AA70&amp;AB70,$AJ:$AO,4,FALSE))=TRUE,"",VLOOKUP(AA70&amp;AB70,$AJ:$AO,4,FALSE))</f>
        <v>イレブンステアーズ</v>
      </c>
      <c r="V71" s="472"/>
      <c r="W71" s="472"/>
      <c r="X71" s="472"/>
      <c r="Y71" s="472"/>
      <c r="Z71" s="74" t="s">
        <v>15</v>
      </c>
      <c r="AA71" s="307"/>
      <c r="AB71" s="307"/>
    </row>
    <row r="72" spans="1:28" s="21" customFormat="1" ht="15" customHeight="1" thickTop="1" thickBot="1">
      <c r="A72" s="306" t="s">
        <v>6</v>
      </c>
      <c r="B72" s="307">
        <v>3</v>
      </c>
      <c r="C72" s="469" t="str">
        <f>IF(ISERROR(VLOOKUP(A72&amp;B72,$AJ:$AO,2,FALSE))=TRUE,"",VLOOKUP(A72&amp;B72,$AJ:$AO,2,FALSE))</f>
        <v>米田</v>
      </c>
      <c r="D72" s="470"/>
      <c r="E72" s="470"/>
      <c r="F72" s="38" t="s">
        <v>14</v>
      </c>
      <c r="G72" s="471" t="str">
        <f>IF(ISERROR(VLOOKUP(A72&amp;B72,$AJ:$AO,3,FALSE))=TRUE,"",VLOOKUP(A72&amp;B72,$AJ:$AO,3,FALSE))</f>
        <v>香川</v>
      </c>
      <c r="H72" s="471"/>
      <c r="I72" s="39" t="s">
        <v>15</v>
      </c>
      <c r="J72" s="266"/>
      <c r="K72" s="94"/>
      <c r="L72" s="94"/>
      <c r="N72" s="94"/>
      <c r="O72" s="94"/>
      <c r="Q72" s="92"/>
      <c r="R72" s="160"/>
      <c r="S72" s="161"/>
      <c r="T72" s="469" t="str">
        <f>IF(ISERROR(VLOOKUP(AA72&amp;AB72,$AJ:$AO,2,FALSE))=TRUE,"",VLOOKUP(AA72&amp;AB72,$AJ:$AO,2,FALSE))</f>
        <v>吉岡</v>
      </c>
      <c r="U72" s="470"/>
      <c r="V72" s="470"/>
      <c r="W72" s="38" t="s">
        <v>14</v>
      </c>
      <c r="X72" s="471" t="str">
        <f>IF(ISERROR(VLOOKUP(AA72&amp;AB72,$AJ:$AO,3,FALSE))=TRUE,"",VLOOKUP(AA72&amp;AB72,$AJ:$AO,3,FALSE))</f>
        <v>高知</v>
      </c>
      <c r="Y72" s="471"/>
      <c r="Z72" s="39" t="s">
        <v>15</v>
      </c>
      <c r="AA72" s="306" t="s">
        <v>4</v>
      </c>
      <c r="AB72" s="307">
        <v>3</v>
      </c>
    </row>
    <row r="73" spans="1:28" s="21" customFormat="1" ht="15" customHeight="1" thickTop="1">
      <c r="A73" s="307"/>
      <c r="B73" s="307"/>
      <c r="C73" s="77" t="s">
        <v>14</v>
      </c>
      <c r="D73" s="472" t="str">
        <f>IF(ISERROR(VLOOKUP(A72&amp;B72,$AJ:$AO,4,FALSE))=TRUE,"",VLOOKUP(A72&amp;B72,$AJ:$AO,4,FALSE))</f>
        <v>香川昴</v>
      </c>
      <c r="E73" s="472"/>
      <c r="F73" s="472"/>
      <c r="G73" s="472"/>
      <c r="H73" s="472"/>
      <c r="I73" s="74" t="s">
        <v>15</v>
      </c>
      <c r="J73" s="279"/>
      <c r="K73" s="19"/>
      <c r="L73" s="19"/>
      <c r="N73" s="19"/>
      <c r="T73" s="77" t="s">
        <v>14</v>
      </c>
      <c r="U73" s="472" t="str">
        <f>IF(ISERROR(VLOOKUP(AA72&amp;AB72,$AJ:$AO,4,FALSE))=TRUE,"",VLOOKUP(AA72&amp;AB72,$AJ:$AO,4,FALSE))</f>
        <v>ピンポン館</v>
      </c>
      <c r="V73" s="472"/>
      <c r="W73" s="472"/>
      <c r="X73" s="472"/>
      <c r="Y73" s="472"/>
      <c r="Z73" s="74" t="s">
        <v>15</v>
      </c>
      <c r="AA73" s="307"/>
      <c r="AB73" s="307"/>
    </row>
    <row r="74" spans="1:28" s="21" customFormat="1" ht="15" customHeight="1"/>
    <row r="75" spans="1:28" s="21" customFormat="1" ht="15" customHeight="1"/>
    <row r="76" spans="1:28" s="21" customFormat="1" ht="15" customHeight="1"/>
    <row r="77" spans="1:28" s="21" customFormat="1" ht="15" customHeight="1"/>
    <row r="78" spans="1:28" s="21" customFormat="1" ht="15" customHeight="1"/>
    <row r="79" spans="1:28" s="21" customFormat="1" ht="15" customHeight="1"/>
    <row r="80" spans="1:28" s="21" customFormat="1" ht="15" customHeight="1"/>
    <row r="81" s="21" customFormat="1" ht="15" customHeight="1"/>
    <row r="82" s="21" customFormat="1" ht="15" customHeight="1"/>
    <row r="83" s="21" customFormat="1" ht="15" customHeight="1"/>
    <row r="84" s="21" customFormat="1" ht="15" customHeight="1"/>
    <row r="85" s="21" customFormat="1" ht="15" customHeight="1"/>
    <row r="86" s="21" customFormat="1" ht="15" customHeight="1"/>
    <row r="87" s="21" customFormat="1" ht="15" customHeight="1"/>
    <row r="88" s="21" customFormat="1" ht="15" customHeight="1"/>
    <row r="89" s="21" customFormat="1" ht="15" customHeight="1"/>
    <row r="90" s="21" customFormat="1" ht="15" customHeight="1"/>
    <row r="91" s="21" customFormat="1" ht="15" customHeight="1"/>
    <row r="92" s="21" customFormat="1" ht="15" customHeight="1"/>
    <row r="93" s="21" customFormat="1" ht="15" customHeight="1"/>
    <row r="94" s="21" customFormat="1" ht="15" customHeight="1"/>
    <row r="95" s="21" customFormat="1" ht="15" customHeight="1"/>
    <row r="96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</sheetData>
  <mergeCells count="333">
    <mergeCell ref="O28:Q28"/>
    <mergeCell ref="T28:V28"/>
    <mergeCell ref="N29:O29"/>
    <mergeCell ref="Q29:R29"/>
    <mergeCell ref="S29:T29"/>
    <mergeCell ref="V29:W29"/>
    <mergeCell ref="F21:G21"/>
    <mergeCell ref="C22:G22"/>
    <mergeCell ref="I22:J22"/>
    <mergeCell ref="L22:M22"/>
    <mergeCell ref="N22:O22"/>
    <mergeCell ref="Q22:R22"/>
    <mergeCell ref="AC4:AD4"/>
    <mergeCell ref="AC15:AD15"/>
    <mergeCell ref="Z27:AA27"/>
    <mergeCell ref="X28:Y29"/>
    <mergeCell ref="Z28:AA29"/>
    <mergeCell ref="AC19:AD20"/>
    <mergeCell ref="AE19:AF20"/>
    <mergeCell ref="AA20:AB20"/>
    <mergeCell ref="AE21:AF22"/>
    <mergeCell ref="AA22:AB22"/>
    <mergeCell ref="AE23:AF24"/>
    <mergeCell ref="AE5:AF5"/>
    <mergeCell ref="C20:G20"/>
    <mergeCell ref="I20:J20"/>
    <mergeCell ref="L20:M20"/>
    <mergeCell ref="S20:T20"/>
    <mergeCell ref="V20:W20"/>
    <mergeCell ref="X20:Y20"/>
    <mergeCell ref="N19:R20"/>
    <mergeCell ref="J21:L21"/>
    <mergeCell ref="AC23:AD24"/>
    <mergeCell ref="C24:G24"/>
    <mergeCell ref="I24:J24"/>
    <mergeCell ref="L24:M24"/>
    <mergeCell ref="N24:O24"/>
    <mergeCell ref="Q24:R24"/>
    <mergeCell ref="S24:T24"/>
    <mergeCell ref="X22:Y22"/>
    <mergeCell ref="AC21:AD22"/>
    <mergeCell ref="V24:W24"/>
    <mergeCell ref="O23:Q23"/>
    <mergeCell ref="O16:Q16"/>
    <mergeCell ref="T16:V16"/>
    <mergeCell ref="Y16:AA16"/>
    <mergeCell ref="C18:G18"/>
    <mergeCell ref="N18:O18"/>
    <mergeCell ref="Q18:R18"/>
    <mergeCell ref="S18:T18"/>
    <mergeCell ref="F17:G17"/>
    <mergeCell ref="I17:M18"/>
    <mergeCell ref="T17:V17"/>
    <mergeCell ref="Y17:AA17"/>
    <mergeCell ref="V13:W13"/>
    <mergeCell ref="AC12:AD13"/>
    <mergeCell ref="X11:Y11"/>
    <mergeCell ref="AA11:AB11"/>
    <mergeCell ref="AC10:AD11"/>
    <mergeCell ref="AC17:AD18"/>
    <mergeCell ref="AE15:AF15"/>
    <mergeCell ref="V18:W18"/>
    <mergeCell ref="X18:Y18"/>
    <mergeCell ref="AA18:AB18"/>
    <mergeCell ref="AE17:AF18"/>
    <mergeCell ref="AC16:AD16"/>
    <mergeCell ref="AE16:AF16"/>
    <mergeCell ref="AE12:AF13"/>
    <mergeCell ref="AE10:AF11"/>
    <mergeCell ref="B10:D10"/>
    <mergeCell ref="X7:Y7"/>
    <mergeCell ref="X9:Y9"/>
    <mergeCell ref="AA9:AB9"/>
    <mergeCell ref="F8:G8"/>
    <mergeCell ref="J8:L8"/>
    <mergeCell ref="N8:R9"/>
    <mergeCell ref="T8:V8"/>
    <mergeCell ref="Y8:AA8"/>
    <mergeCell ref="F10:G10"/>
    <mergeCell ref="J10:L10"/>
    <mergeCell ref="S10:W11"/>
    <mergeCell ref="Y10:AA10"/>
    <mergeCell ref="O6:Q6"/>
    <mergeCell ref="AC8:AD9"/>
    <mergeCell ref="Y6:AA6"/>
    <mergeCell ref="AC6:AD7"/>
    <mergeCell ref="AE6:AF7"/>
    <mergeCell ref="N7:O7"/>
    <mergeCell ref="Q7:R7"/>
    <mergeCell ref="S7:T7"/>
    <mergeCell ref="V7:W7"/>
    <mergeCell ref="AE8:AF9"/>
    <mergeCell ref="S9:T9"/>
    <mergeCell ref="V9:W9"/>
    <mergeCell ref="A41:A42"/>
    <mergeCell ref="A39:A40"/>
    <mergeCell ref="AA7:AB7"/>
    <mergeCell ref="AE4:AF4"/>
    <mergeCell ref="D5:G5"/>
    <mergeCell ref="J5:L5"/>
    <mergeCell ref="O5:Q5"/>
    <mergeCell ref="T5:V5"/>
    <mergeCell ref="Y5:AA5"/>
    <mergeCell ref="AC5:AD5"/>
    <mergeCell ref="F39:G39"/>
    <mergeCell ref="C29:G29"/>
    <mergeCell ref="L31:M31"/>
    <mergeCell ref="F32:G32"/>
    <mergeCell ref="J32:L32"/>
    <mergeCell ref="A30:A31"/>
    <mergeCell ref="F30:G30"/>
    <mergeCell ref="J30:L30"/>
    <mergeCell ref="C31:G31"/>
    <mergeCell ref="I31:J31"/>
    <mergeCell ref="A23:A24"/>
    <mergeCell ref="B23:D23"/>
    <mergeCell ref="F23:G23"/>
    <mergeCell ref="X23:AB24"/>
    <mergeCell ref="B5:C5"/>
    <mergeCell ref="A21:A22"/>
    <mergeCell ref="B21:D21"/>
    <mergeCell ref="O21:Q21"/>
    <mergeCell ref="S21:W22"/>
    <mergeCell ref="Y21:AA21"/>
    <mergeCell ref="J23:L23"/>
    <mergeCell ref="A19:A20"/>
    <mergeCell ref="F19:G19"/>
    <mergeCell ref="J19:L19"/>
    <mergeCell ref="C9:G9"/>
    <mergeCell ref="I9:J9"/>
    <mergeCell ref="L9:M9"/>
    <mergeCell ref="F12:G12"/>
    <mergeCell ref="J12:L12"/>
    <mergeCell ref="O12:Q12"/>
    <mergeCell ref="T12:V12"/>
    <mergeCell ref="X12:AB13"/>
    <mergeCell ref="C13:G13"/>
    <mergeCell ref="I13:J13"/>
    <mergeCell ref="L13:M13"/>
    <mergeCell ref="N13:O13"/>
    <mergeCell ref="Q13:R13"/>
    <mergeCell ref="S13:T13"/>
    <mergeCell ref="C3:G3"/>
    <mergeCell ref="A6:A7"/>
    <mergeCell ref="F6:G6"/>
    <mergeCell ref="I6:M7"/>
    <mergeCell ref="C7:G7"/>
    <mergeCell ref="B6:D6"/>
    <mergeCell ref="B8:D8"/>
    <mergeCell ref="B39:D39"/>
    <mergeCell ref="T6:V6"/>
    <mergeCell ref="B32:D32"/>
    <mergeCell ref="A28:A29"/>
    <mergeCell ref="B28:D28"/>
    <mergeCell ref="J39:L39"/>
    <mergeCell ref="N39:R40"/>
    <mergeCell ref="I40:J40"/>
    <mergeCell ref="L40:M40"/>
    <mergeCell ref="A10:A11"/>
    <mergeCell ref="A17:A18"/>
    <mergeCell ref="A12:A13"/>
    <mergeCell ref="B16:C16"/>
    <mergeCell ref="C11:G11"/>
    <mergeCell ref="I11:J11"/>
    <mergeCell ref="L11:M11"/>
    <mergeCell ref="A8:A9"/>
    <mergeCell ref="D1:AE1"/>
    <mergeCell ref="B12:D12"/>
    <mergeCell ref="B17:D17"/>
    <mergeCell ref="B19:D19"/>
    <mergeCell ref="T19:V19"/>
    <mergeCell ref="Y19:AA19"/>
    <mergeCell ref="T23:V23"/>
    <mergeCell ref="F28:G28"/>
    <mergeCell ref="B30:D30"/>
    <mergeCell ref="I28:M29"/>
    <mergeCell ref="B27:C27"/>
    <mergeCell ref="O10:Q10"/>
    <mergeCell ref="N11:O11"/>
    <mergeCell ref="Q11:R11"/>
    <mergeCell ref="O17:Q17"/>
    <mergeCell ref="D16:G16"/>
    <mergeCell ref="J16:L16"/>
    <mergeCell ref="X26:Y26"/>
    <mergeCell ref="Z26:AA26"/>
    <mergeCell ref="D27:G27"/>
    <mergeCell ref="J27:L27"/>
    <mergeCell ref="O27:Q27"/>
    <mergeCell ref="T27:V27"/>
    <mergeCell ref="X27:Y27"/>
    <mergeCell ref="X30:Y31"/>
    <mergeCell ref="Z30:AA31"/>
    <mergeCell ref="N30:R31"/>
    <mergeCell ref="T30:V30"/>
    <mergeCell ref="S31:T31"/>
    <mergeCell ref="V31:W31"/>
    <mergeCell ref="A32:A33"/>
    <mergeCell ref="X32:Y33"/>
    <mergeCell ref="Z32:AA33"/>
    <mergeCell ref="O32:Q32"/>
    <mergeCell ref="S32:W33"/>
    <mergeCell ref="C33:G33"/>
    <mergeCell ref="I33:J33"/>
    <mergeCell ref="L33:M33"/>
    <mergeCell ref="N33:O33"/>
    <mergeCell ref="Q33:R33"/>
    <mergeCell ref="X35:Y35"/>
    <mergeCell ref="Z35:AA35"/>
    <mergeCell ref="B36:C36"/>
    <mergeCell ref="D36:G36"/>
    <mergeCell ref="J36:L36"/>
    <mergeCell ref="O36:Q36"/>
    <mergeCell ref="T36:V36"/>
    <mergeCell ref="A37:A38"/>
    <mergeCell ref="B37:D37"/>
    <mergeCell ref="F37:G37"/>
    <mergeCell ref="I37:M38"/>
    <mergeCell ref="O37:Q37"/>
    <mergeCell ref="T37:V37"/>
    <mergeCell ref="X36:Y36"/>
    <mergeCell ref="Z36:AA36"/>
    <mergeCell ref="X37:Y38"/>
    <mergeCell ref="Z37:AA38"/>
    <mergeCell ref="X39:Y40"/>
    <mergeCell ref="Z39:AA40"/>
    <mergeCell ref="S41:W42"/>
    <mergeCell ref="X41:Y42"/>
    <mergeCell ref="Z41:AA42"/>
    <mergeCell ref="N42:O42"/>
    <mergeCell ref="Q42:R42"/>
    <mergeCell ref="C38:G38"/>
    <mergeCell ref="N38:O38"/>
    <mergeCell ref="Q38:R38"/>
    <mergeCell ref="S38:T38"/>
    <mergeCell ref="V38:W38"/>
    <mergeCell ref="C42:G42"/>
    <mergeCell ref="I42:J42"/>
    <mergeCell ref="L42:M42"/>
    <mergeCell ref="B41:D41"/>
    <mergeCell ref="O41:Q41"/>
    <mergeCell ref="T39:V39"/>
    <mergeCell ref="C40:G40"/>
    <mergeCell ref="S40:T40"/>
    <mergeCell ref="V40:W40"/>
    <mergeCell ref="F41:G41"/>
    <mergeCell ref="J41:L41"/>
    <mergeCell ref="A56:A57"/>
    <mergeCell ref="B56:B57"/>
    <mergeCell ref="C56:E56"/>
    <mergeCell ref="G56:H56"/>
    <mergeCell ref="D43:AE43"/>
    <mergeCell ref="C45:G45"/>
    <mergeCell ref="A47:F47"/>
    <mergeCell ref="A48:F48"/>
    <mergeCell ref="K48:L48"/>
    <mergeCell ref="R48:S48"/>
    <mergeCell ref="Y48:Z48"/>
    <mergeCell ref="A49:F49"/>
    <mergeCell ref="K49:L49"/>
    <mergeCell ref="R49:S49"/>
    <mergeCell ref="Y49:Z49"/>
    <mergeCell ref="AF49:AG49"/>
    <mergeCell ref="K50:L50"/>
    <mergeCell ref="R50:S50"/>
    <mergeCell ref="B52:H52"/>
    <mergeCell ref="A54:A55"/>
    <mergeCell ref="B54:B55"/>
    <mergeCell ref="C54:E54"/>
    <mergeCell ref="G54:H54"/>
    <mergeCell ref="T54:V54"/>
    <mergeCell ref="X54:Y54"/>
    <mergeCell ref="AA54:AA55"/>
    <mergeCell ref="AB54:AB55"/>
    <mergeCell ref="D55:H55"/>
    <mergeCell ref="U55:Y55"/>
    <mergeCell ref="AB61:AB62"/>
    <mergeCell ref="D62:H62"/>
    <mergeCell ref="U62:Y62"/>
    <mergeCell ref="X63:Y63"/>
    <mergeCell ref="AA63:AA64"/>
    <mergeCell ref="AB63:AB64"/>
    <mergeCell ref="T56:V56"/>
    <mergeCell ref="D57:H57"/>
    <mergeCell ref="U57:Y57"/>
    <mergeCell ref="B59:H59"/>
    <mergeCell ref="B61:B62"/>
    <mergeCell ref="C61:E61"/>
    <mergeCell ref="G61:H61"/>
    <mergeCell ref="T61:V61"/>
    <mergeCell ref="X61:Y61"/>
    <mergeCell ref="X56:Y56"/>
    <mergeCell ref="AA56:AA57"/>
    <mergeCell ref="AB56:AB57"/>
    <mergeCell ref="A63:A64"/>
    <mergeCell ref="B63:B64"/>
    <mergeCell ref="C63:E63"/>
    <mergeCell ref="G63:H63"/>
    <mergeCell ref="T63:V63"/>
    <mergeCell ref="D64:H64"/>
    <mergeCell ref="U64:Y64"/>
    <mergeCell ref="B66:H66"/>
    <mergeCell ref="AA61:AA62"/>
    <mergeCell ref="A61:A62"/>
    <mergeCell ref="AA70:AA71"/>
    <mergeCell ref="AB70:AB71"/>
    <mergeCell ref="U71:Y71"/>
    <mergeCell ref="A70:A71"/>
    <mergeCell ref="B70:B71"/>
    <mergeCell ref="C70:E70"/>
    <mergeCell ref="G70:H70"/>
    <mergeCell ref="T70:V70"/>
    <mergeCell ref="X70:Y70"/>
    <mergeCell ref="D71:H71"/>
    <mergeCell ref="A68:A69"/>
    <mergeCell ref="B68:B69"/>
    <mergeCell ref="C68:E68"/>
    <mergeCell ref="G68:H68"/>
    <mergeCell ref="T68:V68"/>
    <mergeCell ref="X68:Y68"/>
    <mergeCell ref="AA68:AA69"/>
    <mergeCell ref="AB68:AB69"/>
    <mergeCell ref="D69:H69"/>
    <mergeCell ref="U69:Y69"/>
    <mergeCell ref="AA72:AA73"/>
    <mergeCell ref="AB72:AB73"/>
    <mergeCell ref="D73:H73"/>
    <mergeCell ref="U73:Y73"/>
    <mergeCell ref="A72:A73"/>
    <mergeCell ref="B72:B73"/>
    <mergeCell ref="C72:E72"/>
    <mergeCell ref="G72:H72"/>
    <mergeCell ref="T72:V72"/>
    <mergeCell ref="X72:Y72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orientation="portrait" blackAndWhite="1" verticalDpi="300" r:id="rId1"/>
  <headerFooter alignWithMargins="0">
    <oddFooter>&amp;C&amp;10-31-</oddFooter>
  </headerFooter>
  <rowBreaks count="1" manualBreakCount="1">
    <brk id="42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M199"/>
  <sheetViews>
    <sheetView view="pageBreakPreview" topLeftCell="A68" zoomScaleNormal="100" zoomScaleSheetLayoutView="100" workbookViewId="0">
      <selection activeCell="AE78" sqref="AE78"/>
    </sheetView>
  </sheetViews>
  <sheetFormatPr defaultColWidth="2.625" defaultRowHeight="15" customHeight="1"/>
  <cols>
    <col min="1" max="16384" width="2.625" style="3"/>
  </cols>
  <sheetData>
    <row r="1" spans="1:39" ht="21" customHeight="1">
      <c r="C1" s="35"/>
      <c r="D1" s="401" t="s">
        <v>581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X4" s="338">
        <v>4</v>
      </c>
      <c r="Y4" s="338"/>
      <c r="Z4" s="337" t="s">
        <v>2</v>
      </c>
      <c r="AA4" s="337"/>
      <c r="AB4" s="7"/>
      <c r="AC4" s="16"/>
    </row>
    <row r="5" spans="1:39" s="21" customFormat="1" ht="15" customHeight="1">
      <c r="A5" s="31"/>
      <c r="B5" s="483" t="s">
        <v>535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横山</v>
      </c>
      <c r="K5" s="545"/>
      <c r="L5" s="545"/>
      <c r="M5" s="45"/>
      <c r="N5" s="46"/>
      <c r="O5" s="545" t="str">
        <f>B8</f>
        <v>吉成</v>
      </c>
      <c r="P5" s="545"/>
      <c r="Q5" s="545"/>
      <c r="R5" s="45"/>
      <c r="S5" s="46"/>
      <c r="T5" s="545" t="str">
        <f>B10</f>
        <v>河田</v>
      </c>
      <c r="U5" s="545"/>
      <c r="V5" s="545"/>
      <c r="W5" s="45"/>
      <c r="X5" s="540" t="s">
        <v>17</v>
      </c>
      <c r="Y5" s="541"/>
      <c r="Z5" s="527" t="s">
        <v>13</v>
      </c>
      <c r="AA5" s="528"/>
      <c r="AB5" s="33"/>
    </row>
    <row r="6" spans="1:39" s="21" customFormat="1" ht="15" customHeight="1">
      <c r="A6" s="400">
        <v>1</v>
      </c>
      <c r="B6" s="470" t="s">
        <v>101</v>
      </c>
      <c r="C6" s="470"/>
      <c r="D6" s="470"/>
      <c r="E6" s="38" t="s">
        <v>14</v>
      </c>
      <c r="F6" s="471" t="s">
        <v>79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○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400">
        <f>IF(AND(J6="",O6="",T6=""),"",COUNTIF(I6:W7,"○")*2+COUNTIF(I6:W7,"×"))</f>
        <v>4</v>
      </c>
      <c r="Y6" s="532"/>
      <c r="Z6" s="533">
        <f>IF(X6="","",RANK(X6,X6:Y11,))</f>
        <v>1</v>
      </c>
      <c r="AA6" s="534"/>
      <c r="AB6" s="16"/>
      <c r="AJ6" s="21" t="str">
        <f>B5&amp;Z6</f>
        <v>Ａ1</v>
      </c>
      <c r="AK6" s="21" t="str">
        <f>B6</f>
        <v>横山</v>
      </c>
      <c r="AL6" s="21" t="str">
        <f>F6</f>
        <v>高知</v>
      </c>
      <c r="AM6" s="19" t="str">
        <f>C7</f>
        <v>ピンポン館</v>
      </c>
    </row>
    <row r="7" spans="1:39" s="21" customFormat="1" ht="15" customHeight="1">
      <c r="A7" s="353"/>
      <c r="B7" s="71" t="s">
        <v>14</v>
      </c>
      <c r="C7" s="557" t="s">
        <v>90</v>
      </c>
      <c r="D7" s="557"/>
      <c r="E7" s="557"/>
      <c r="F7" s="557"/>
      <c r="G7" s="557"/>
      <c r="H7" s="73" t="s">
        <v>15</v>
      </c>
      <c r="I7" s="430"/>
      <c r="J7" s="357"/>
      <c r="K7" s="357"/>
      <c r="L7" s="357"/>
      <c r="M7" s="357"/>
      <c r="N7" s="365">
        <v>2</v>
      </c>
      <c r="O7" s="364"/>
      <c r="P7" s="2" t="s">
        <v>8</v>
      </c>
      <c r="Q7" s="364">
        <v>0</v>
      </c>
      <c r="R7" s="366"/>
      <c r="S7" s="364">
        <v>2</v>
      </c>
      <c r="T7" s="364"/>
      <c r="U7" s="2" t="s">
        <v>8</v>
      </c>
      <c r="V7" s="364">
        <v>0</v>
      </c>
      <c r="W7" s="366"/>
      <c r="X7" s="353"/>
      <c r="Y7" s="416"/>
      <c r="Z7" s="535"/>
      <c r="AA7" s="536"/>
      <c r="AB7" s="16"/>
      <c r="AM7" s="19"/>
    </row>
    <row r="8" spans="1:39" s="21" customFormat="1" ht="15" customHeight="1">
      <c r="A8" s="408">
        <v>2</v>
      </c>
      <c r="B8" s="491" t="s">
        <v>130</v>
      </c>
      <c r="C8" s="491"/>
      <c r="D8" s="491"/>
      <c r="E8" s="42" t="s">
        <v>14</v>
      </c>
      <c r="F8" s="492" t="s">
        <v>81</v>
      </c>
      <c r="G8" s="492"/>
      <c r="H8" s="43" t="s">
        <v>15</v>
      </c>
      <c r="I8" s="66"/>
      <c r="J8" s="346" t="str">
        <f>IF(I9="","",IF(I9&gt;L9,"○","×"))</f>
        <v>×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○</v>
      </c>
      <c r="U8" s="346"/>
      <c r="V8" s="346"/>
      <c r="W8" s="63"/>
      <c r="X8" s="341">
        <f>IF(AND(J8="",O8="",T8=""),"",COUNTIF(I8:W9,"○")*2+COUNTIF(I8:W9,"×"))</f>
        <v>3</v>
      </c>
      <c r="Y8" s="407"/>
      <c r="Z8" s="537">
        <f>IF(X8="","",RANK(X8,X6:Y11,))</f>
        <v>2</v>
      </c>
      <c r="AA8" s="538"/>
      <c r="AB8" s="16"/>
      <c r="AJ8" s="21" t="str">
        <f>B5&amp;Z8</f>
        <v>Ａ2</v>
      </c>
      <c r="AK8" s="21" t="str">
        <f>B8</f>
        <v>吉成</v>
      </c>
      <c r="AL8" s="21" t="str">
        <f>F8</f>
        <v>徳島</v>
      </c>
      <c r="AM8" s="19" t="str">
        <f>C9</f>
        <v>個人</v>
      </c>
    </row>
    <row r="9" spans="1:39" s="21" customFormat="1" ht="15" customHeight="1">
      <c r="A9" s="408"/>
      <c r="B9" s="71" t="s">
        <v>14</v>
      </c>
      <c r="C9" s="525" t="s">
        <v>345</v>
      </c>
      <c r="D9" s="525"/>
      <c r="E9" s="525"/>
      <c r="F9" s="525"/>
      <c r="G9" s="525"/>
      <c r="H9" s="73" t="s">
        <v>15</v>
      </c>
      <c r="I9" s="373">
        <f>IF(Q7="","",Q7)</f>
        <v>0</v>
      </c>
      <c r="J9" s="374"/>
      <c r="K9" s="5" t="s">
        <v>8</v>
      </c>
      <c r="L9" s="374">
        <f>IF(N7="","",N7)</f>
        <v>2</v>
      </c>
      <c r="M9" s="374"/>
      <c r="N9" s="379"/>
      <c r="O9" s="380"/>
      <c r="P9" s="380"/>
      <c r="Q9" s="380"/>
      <c r="R9" s="381"/>
      <c r="S9" s="374">
        <v>2</v>
      </c>
      <c r="T9" s="374"/>
      <c r="U9" s="5" t="s">
        <v>8</v>
      </c>
      <c r="V9" s="374">
        <v>1</v>
      </c>
      <c r="W9" s="374"/>
      <c r="X9" s="353"/>
      <c r="Y9" s="416"/>
      <c r="Z9" s="535"/>
      <c r="AA9" s="536"/>
      <c r="AB9" s="16"/>
      <c r="AM9" s="19"/>
    </row>
    <row r="10" spans="1:39" s="21" customFormat="1" ht="15" customHeight="1">
      <c r="A10" s="399">
        <v>3</v>
      </c>
      <c r="B10" s="491" t="s">
        <v>551</v>
      </c>
      <c r="C10" s="491"/>
      <c r="D10" s="491"/>
      <c r="E10" s="42" t="s">
        <v>14</v>
      </c>
      <c r="F10" s="492" t="s">
        <v>84</v>
      </c>
      <c r="G10" s="492"/>
      <c r="H10" s="43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56" t="str">
        <f>IF(N11="","",IF(N11&gt;Q11,"○","×"))</f>
        <v>×</v>
      </c>
      <c r="P10" s="356"/>
      <c r="Q10" s="356"/>
      <c r="R10" s="68"/>
      <c r="S10" s="357"/>
      <c r="T10" s="357"/>
      <c r="U10" s="357"/>
      <c r="V10" s="357"/>
      <c r="W10" s="357"/>
      <c r="X10" s="341">
        <f>IF(AND(J10="",O10="",T10=""),"",COUNTIF(I10:W11,"○")*2+COUNTIF(I10:W11,"×"))</f>
        <v>2</v>
      </c>
      <c r="Y10" s="407"/>
      <c r="Z10" s="537">
        <f>IF(X10="","",RANK(X10,X6:Y11,))</f>
        <v>3</v>
      </c>
      <c r="AA10" s="538"/>
      <c r="AB10" s="16"/>
      <c r="AJ10" s="21" t="str">
        <f>B5&amp;Z10</f>
        <v>Ａ3</v>
      </c>
      <c r="AK10" s="21" t="str">
        <f>B10</f>
        <v>河田</v>
      </c>
      <c r="AL10" s="21" t="str">
        <f>F10</f>
        <v>香川</v>
      </c>
      <c r="AM10" s="19" t="str">
        <f>C11</f>
        <v>みのもん倶楽部</v>
      </c>
    </row>
    <row r="11" spans="1:39" s="21" customFormat="1" ht="15" customHeight="1">
      <c r="A11" s="442"/>
      <c r="B11" s="72" t="s">
        <v>14</v>
      </c>
      <c r="C11" s="472" t="s">
        <v>299</v>
      </c>
      <c r="D11" s="472"/>
      <c r="E11" s="472"/>
      <c r="F11" s="472"/>
      <c r="G11" s="472"/>
      <c r="H11" s="74" t="s">
        <v>15</v>
      </c>
      <c r="I11" s="335">
        <f>IF(V7="","",V7)</f>
        <v>0</v>
      </c>
      <c r="J11" s="336"/>
      <c r="K11" s="6" t="s">
        <v>8</v>
      </c>
      <c r="L11" s="336">
        <f>IF(S7="","",S7)</f>
        <v>2</v>
      </c>
      <c r="M11" s="336"/>
      <c r="N11" s="339">
        <f>IF(V9="","",V9)</f>
        <v>1</v>
      </c>
      <c r="O11" s="336"/>
      <c r="P11" s="6" t="s">
        <v>8</v>
      </c>
      <c r="Q11" s="336">
        <f>IF(S9="","",S9)</f>
        <v>2</v>
      </c>
      <c r="R11" s="340"/>
      <c r="S11" s="351"/>
      <c r="T11" s="351"/>
      <c r="U11" s="351"/>
      <c r="V11" s="351"/>
      <c r="W11" s="351"/>
      <c r="X11" s="342"/>
      <c r="Y11" s="435"/>
      <c r="Z11" s="542"/>
      <c r="AA11" s="543"/>
      <c r="AB11" s="16"/>
    </row>
    <row r="12" spans="1:39" s="21" customFormat="1" ht="4.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6"/>
      <c r="L12" s="16"/>
      <c r="M12" s="17"/>
      <c r="N12" s="16"/>
      <c r="O12" s="16"/>
      <c r="P12" s="16"/>
      <c r="Q12" s="16"/>
      <c r="R12" s="17"/>
      <c r="S12" s="16"/>
      <c r="T12" s="16"/>
      <c r="U12" s="17"/>
      <c r="V12" s="17"/>
      <c r="W12" s="17"/>
      <c r="X12" s="17"/>
      <c r="Y12" s="17"/>
      <c r="Z12" s="16"/>
      <c r="AA12" s="16"/>
      <c r="AB12" s="16"/>
    </row>
    <row r="13" spans="1:39" s="21" customFormat="1" ht="15" customHeight="1">
      <c r="X13" s="338">
        <v>4</v>
      </c>
      <c r="Y13" s="338"/>
      <c r="Z13" s="337" t="s">
        <v>2</v>
      </c>
      <c r="AA13" s="337"/>
      <c r="AB13" s="16"/>
    </row>
    <row r="14" spans="1:39" s="21" customFormat="1" ht="15" customHeight="1">
      <c r="A14" s="31"/>
      <c r="B14" s="483" t="s">
        <v>536</v>
      </c>
      <c r="C14" s="483"/>
      <c r="D14" s="483" t="s">
        <v>25</v>
      </c>
      <c r="E14" s="483"/>
      <c r="F14" s="483"/>
      <c r="G14" s="483"/>
      <c r="H14" s="26"/>
      <c r="I14" s="44"/>
      <c r="J14" s="545" t="str">
        <f>B15</f>
        <v>鏡</v>
      </c>
      <c r="K14" s="545"/>
      <c r="L14" s="545"/>
      <c r="M14" s="45"/>
      <c r="N14" s="46"/>
      <c r="O14" s="545" t="str">
        <f>B17</f>
        <v>早原</v>
      </c>
      <c r="P14" s="545"/>
      <c r="Q14" s="545"/>
      <c r="R14" s="45"/>
      <c r="S14" s="46"/>
      <c r="T14" s="545" t="str">
        <f>B19</f>
        <v>田中</v>
      </c>
      <c r="U14" s="545"/>
      <c r="V14" s="545"/>
      <c r="W14" s="45"/>
      <c r="X14" s="540" t="s">
        <v>17</v>
      </c>
      <c r="Y14" s="541"/>
      <c r="Z14" s="527" t="s">
        <v>13</v>
      </c>
      <c r="AA14" s="528"/>
      <c r="AB14" s="16"/>
    </row>
    <row r="15" spans="1:39" s="21" customFormat="1" ht="15" customHeight="1">
      <c r="A15" s="400">
        <v>1</v>
      </c>
      <c r="B15" s="470" t="s">
        <v>177</v>
      </c>
      <c r="C15" s="470"/>
      <c r="D15" s="470"/>
      <c r="E15" s="38" t="s">
        <v>14</v>
      </c>
      <c r="F15" s="471" t="s">
        <v>81</v>
      </c>
      <c r="G15" s="471"/>
      <c r="H15" s="39" t="s">
        <v>15</v>
      </c>
      <c r="I15" s="529"/>
      <c r="J15" s="485"/>
      <c r="K15" s="485"/>
      <c r="L15" s="485"/>
      <c r="M15" s="485"/>
      <c r="N15" s="48"/>
      <c r="O15" s="388" t="str">
        <f>IF(N16="","",IF(N16&gt;Q16,"○","×"))</f>
        <v>○</v>
      </c>
      <c r="P15" s="388"/>
      <c r="Q15" s="388"/>
      <c r="R15" s="59"/>
      <c r="S15" s="58"/>
      <c r="T15" s="388" t="str">
        <f>IF(S16="","",IF(S16&gt;V16,"○","×"))</f>
        <v>○</v>
      </c>
      <c r="U15" s="388"/>
      <c r="V15" s="388"/>
      <c r="W15" s="59"/>
      <c r="X15" s="400">
        <f>IF(AND(J15="",O15="",T15=""),"",COUNTIF(I15:W16,"○")*2+COUNTIF(I15:W16,"×"))</f>
        <v>4</v>
      </c>
      <c r="Y15" s="532"/>
      <c r="Z15" s="533">
        <f>IF(X15="","",RANK(X15,X15:Y20,))</f>
        <v>1</v>
      </c>
      <c r="AA15" s="534"/>
      <c r="AB15" s="16"/>
      <c r="AJ15" s="21" t="str">
        <f>B14&amp;Z15</f>
        <v>Ｂ1</v>
      </c>
      <c r="AK15" s="21" t="str">
        <f>B15</f>
        <v>鏡</v>
      </c>
      <c r="AL15" s="21" t="str">
        <f>F15</f>
        <v>徳島</v>
      </c>
      <c r="AM15" s="19" t="str">
        <f>C16</f>
        <v>チームHIURA</v>
      </c>
    </row>
    <row r="16" spans="1:39" s="21" customFormat="1" ht="15" customHeight="1">
      <c r="A16" s="353"/>
      <c r="B16" s="71" t="s">
        <v>14</v>
      </c>
      <c r="C16" s="525" t="s">
        <v>552</v>
      </c>
      <c r="D16" s="525"/>
      <c r="E16" s="525"/>
      <c r="F16" s="525"/>
      <c r="G16" s="525"/>
      <c r="H16" s="73" t="s">
        <v>15</v>
      </c>
      <c r="I16" s="430"/>
      <c r="J16" s="357"/>
      <c r="K16" s="357"/>
      <c r="L16" s="357"/>
      <c r="M16" s="357"/>
      <c r="N16" s="365">
        <v>2</v>
      </c>
      <c r="O16" s="364"/>
      <c r="P16" s="2" t="s">
        <v>8</v>
      </c>
      <c r="Q16" s="364">
        <v>1</v>
      </c>
      <c r="R16" s="366"/>
      <c r="S16" s="364">
        <v>2</v>
      </c>
      <c r="T16" s="364"/>
      <c r="U16" s="2" t="s">
        <v>8</v>
      </c>
      <c r="V16" s="364">
        <v>0</v>
      </c>
      <c r="W16" s="366"/>
      <c r="X16" s="353"/>
      <c r="Y16" s="416"/>
      <c r="Z16" s="535"/>
      <c r="AA16" s="536"/>
      <c r="AB16" s="16"/>
      <c r="AM16" s="19"/>
    </row>
    <row r="17" spans="1:39" s="21" customFormat="1" ht="15" customHeight="1">
      <c r="A17" s="422">
        <v>2</v>
      </c>
      <c r="B17" s="491" t="s">
        <v>553</v>
      </c>
      <c r="C17" s="491"/>
      <c r="D17" s="491"/>
      <c r="E17" s="42" t="s">
        <v>14</v>
      </c>
      <c r="F17" s="492" t="s">
        <v>84</v>
      </c>
      <c r="G17" s="492"/>
      <c r="H17" s="43" t="s">
        <v>15</v>
      </c>
      <c r="I17" s="66"/>
      <c r="J17" s="346" t="str">
        <f>IF(I18="","",IF(I18&gt;L18,"○","×"))</f>
        <v>×</v>
      </c>
      <c r="K17" s="346"/>
      <c r="L17" s="346"/>
      <c r="M17" s="63"/>
      <c r="N17" s="347"/>
      <c r="O17" s="348"/>
      <c r="P17" s="348"/>
      <c r="Q17" s="348"/>
      <c r="R17" s="378"/>
      <c r="S17" s="63"/>
      <c r="T17" s="346" t="str">
        <f>IF(S18="","",IF(S18&gt;V18,"○","×"))</f>
        <v>○</v>
      </c>
      <c r="U17" s="346"/>
      <c r="V17" s="346"/>
      <c r="W17" s="63"/>
      <c r="X17" s="341">
        <f>IF(AND(J17="",O17="",T17=""),"",COUNTIF(I17:W18,"○")*2+COUNTIF(I17:W18,"×"))</f>
        <v>3</v>
      </c>
      <c r="Y17" s="407"/>
      <c r="Z17" s="537">
        <f>IF(X17="","",RANK(X17,X15:Y20,))</f>
        <v>2</v>
      </c>
      <c r="AA17" s="538"/>
      <c r="AB17" s="16"/>
      <c r="AJ17" s="21" t="str">
        <f>B14&amp;Z17</f>
        <v>Ｂ2</v>
      </c>
      <c r="AK17" s="21" t="str">
        <f>B17</f>
        <v>早原</v>
      </c>
      <c r="AL17" s="21" t="str">
        <f>F17</f>
        <v>香川</v>
      </c>
      <c r="AM17" s="19" t="str">
        <f>C18</f>
        <v>ＡＳＣ</v>
      </c>
    </row>
    <row r="18" spans="1:39" s="21" customFormat="1" ht="15" customHeight="1">
      <c r="A18" s="422"/>
      <c r="B18" s="71" t="s">
        <v>14</v>
      </c>
      <c r="C18" s="557" t="s">
        <v>487</v>
      </c>
      <c r="D18" s="557"/>
      <c r="E18" s="557"/>
      <c r="F18" s="557"/>
      <c r="G18" s="557"/>
      <c r="H18" s="73" t="s">
        <v>15</v>
      </c>
      <c r="I18" s="373">
        <f>IF(Q16="","",Q16)</f>
        <v>1</v>
      </c>
      <c r="J18" s="374"/>
      <c r="K18" s="5" t="s">
        <v>8</v>
      </c>
      <c r="L18" s="374">
        <f>IF(N16="","",N16)</f>
        <v>2</v>
      </c>
      <c r="M18" s="374"/>
      <c r="N18" s="379"/>
      <c r="O18" s="380"/>
      <c r="P18" s="380"/>
      <c r="Q18" s="380"/>
      <c r="R18" s="381"/>
      <c r="S18" s="374">
        <v>2</v>
      </c>
      <c r="T18" s="374"/>
      <c r="U18" s="5" t="s">
        <v>8</v>
      </c>
      <c r="V18" s="374">
        <v>0</v>
      </c>
      <c r="W18" s="374"/>
      <c r="X18" s="353"/>
      <c r="Y18" s="416"/>
      <c r="Z18" s="535"/>
      <c r="AA18" s="536"/>
      <c r="AB18" s="16"/>
      <c r="AM18" s="19"/>
    </row>
    <row r="19" spans="1:39" s="21" customFormat="1" ht="15" customHeight="1">
      <c r="A19" s="341">
        <v>3</v>
      </c>
      <c r="B19" s="491" t="s">
        <v>120</v>
      </c>
      <c r="C19" s="491"/>
      <c r="D19" s="491"/>
      <c r="E19" s="42" t="s">
        <v>14</v>
      </c>
      <c r="F19" s="492" t="s">
        <v>79</v>
      </c>
      <c r="G19" s="492"/>
      <c r="H19" s="43" t="s">
        <v>15</v>
      </c>
      <c r="I19" s="69"/>
      <c r="J19" s="356" t="str">
        <f>IF(I20="","",IF(I20&gt;L20,"○","×"))</f>
        <v>×</v>
      </c>
      <c r="K19" s="356"/>
      <c r="L19" s="356"/>
      <c r="M19" s="61"/>
      <c r="N19" s="60"/>
      <c r="O19" s="356" t="str">
        <f>IF(N20="","",IF(N20&gt;Q20,"○","×"))</f>
        <v>×</v>
      </c>
      <c r="P19" s="356"/>
      <c r="Q19" s="356"/>
      <c r="R19" s="68"/>
      <c r="S19" s="357"/>
      <c r="T19" s="357"/>
      <c r="U19" s="357"/>
      <c r="V19" s="357"/>
      <c r="W19" s="357"/>
      <c r="X19" s="341">
        <f>IF(AND(J19="",O19="",T19=""),"",COUNTIF(I19:W20,"○")*2+COUNTIF(I19:W20,"×"))</f>
        <v>2</v>
      </c>
      <c r="Y19" s="407"/>
      <c r="Z19" s="537">
        <f>IF(X19="","",RANK(X19,X15:Y20,))</f>
        <v>3</v>
      </c>
      <c r="AA19" s="538"/>
      <c r="AB19" s="16"/>
      <c r="AJ19" s="21" t="str">
        <f>B14&amp;Z19</f>
        <v>Ｂ3</v>
      </c>
      <c r="AK19" s="21" t="str">
        <f>B19</f>
        <v>田中</v>
      </c>
      <c r="AL19" s="21" t="str">
        <f>F19</f>
        <v>高知</v>
      </c>
      <c r="AM19" s="19" t="str">
        <f>C20</f>
        <v>のじぎく</v>
      </c>
    </row>
    <row r="20" spans="1:39" s="21" customFormat="1" ht="15" customHeight="1">
      <c r="A20" s="342"/>
      <c r="B20" s="72" t="s">
        <v>14</v>
      </c>
      <c r="C20" s="475" t="s">
        <v>554</v>
      </c>
      <c r="D20" s="475"/>
      <c r="E20" s="475"/>
      <c r="F20" s="475"/>
      <c r="G20" s="475"/>
      <c r="H20" s="74" t="s">
        <v>15</v>
      </c>
      <c r="I20" s="335">
        <f>IF(V16="","",V16)</f>
        <v>0</v>
      </c>
      <c r="J20" s="336"/>
      <c r="K20" s="6" t="s">
        <v>8</v>
      </c>
      <c r="L20" s="336">
        <f>IF(S16="","",S16)</f>
        <v>2</v>
      </c>
      <c r="M20" s="336"/>
      <c r="N20" s="339">
        <f>IF(V18="","",V18)</f>
        <v>0</v>
      </c>
      <c r="O20" s="336"/>
      <c r="P20" s="6" t="s">
        <v>8</v>
      </c>
      <c r="Q20" s="336">
        <f>IF(S18="","",S18)</f>
        <v>2</v>
      </c>
      <c r="R20" s="340"/>
      <c r="S20" s="351"/>
      <c r="T20" s="351"/>
      <c r="U20" s="351"/>
      <c r="V20" s="351"/>
      <c r="W20" s="351"/>
      <c r="X20" s="342"/>
      <c r="Y20" s="435"/>
      <c r="Z20" s="542"/>
      <c r="AA20" s="543"/>
      <c r="AB20" s="16"/>
    </row>
    <row r="21" spans="1:39" s="21" customFormat="1" ht="5.0999999999999996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6"/>
      <c r="L21" s="16"/>
      <c r="M21" s="17"/>
      <c r="N21" s="16"/>
      <c r="O21" s="16"/>
      <c r="P21" s="16"/>
      <c r="Q21" s="16"/>
      <c r="R21" s="17"/>
      <c r="S21" s="16"/>
      <c r="T21" s="16"/>
      <c r="U21" s="17"/>
      <c r="V21" s="17"/>
      <c r="W21" s="17"/>
      <c r="X21" s="17"/>
      <c r="Y21" s="17"/>
      <c r="Z21" s="16"/>
      <c r="AA21" s="16"/>
      <c r="AB21" s="16"/>
      <c r="AC21" s="16"/>
    </row>
    <row r="22" spans="1:39" s="21" customFormat="1" ht="15" customHeight="1">
      <c r="W22" s="338" t="s">
        <v>572</v>
      </c>
      <c r="X22" s="338"/>
      <c r="Y22" s="338"/>
      <c r="Z22" s="337" t="s">
        <v>2</v>
      </c>
      <c r="AA22" s="337"/>
      <c r="AB22" s="7"/>
      <c r="AC22" s="16"/>
    </row>
    <row r="23" spans="1:39" s="21" customFormat="1" ht="15" customHeight="1">
      <c r="A23" s="31"/>
      <c r="B23" s="483" t="s">
        <v>5</v>
      </c>
      <c r="C23" s="483"/>
      <c r="D23" s="483" t="s">
        <v>25</v>
      </c>
      <c r="E23" s="483"/>
      <c r="F23" s="483"/>
      <c r="G23" s="483"/>
      <c r="H23" s="26"/>
      <c r="I23" s="44"/>
      <c r="J23" s="545" t="str">
        <f>B24</f>
        <v>加藤</v>
      </c>
      <c r="K23" s="545"/>
      <c r="L23" s="545"/>
      <c r="M23" s="45"/>
      <c r="N23" s="46"/>
      <c r="O23" s="545" t="str">
        <f>B26</f>
        <v>笹山</v>
      </c>
      <c r="P23" s="545"/>
      <c r="Q23" s="545"/>
      <c r="R23" s="45"/>
      <c r="S23" s="46"/>
      <c r="T23" s="545" t="str">
        <f>B28</f>
        <v>高橋</v>
      </c>
      <c r="U23" s="545"/>
      <c r="V23" s="545"/>
      <c r="W23" s="45"/>
      <c r="X23" s="540" t="s">
        <v>17</v>
      </c>
      <c r="Y23" s="541"/>
      <c r="Z23" s="527" t="s">
        <v>13</v>
      </c>
      <c r="AA23" s="528"/>
      <c r="AB23" s="27"/>
    </row>
    <row r="24" spans="1:39" s="21" customFormat="1" ht="15" customHeight="1">
      <c r="A24" s="383">
        <v>1</v>
      </c>
      <c r="B24" s="470" t="s">
        <v>196</v>
      </c>
      <c r="C24" s="470"/>
      <c r="D24" s="470"/>
      <c r="E24" s="38" t="s">
        <v>14</v>
      </c>
      <c r="F24" s="471" t="s">
        <v>84</v>
      </c>
      <c r="G24" s="471"/>
      <c r="H24" s="39" t="s">
        <v>15</v>
      </c>
      <c r="I24" s="529"/>
      <c r="J24" s="485"/>
      <c r="K24" s="485"/>
      <c r="L24" s="485"/>
      <c r="M24" s="485"/>
      <c r="N24" s="48"/>
      <c r="O24" s="388" t="s">
        <v>930</v>
      </c>
      <c r="P24" s="388"/>
      <c r="Q24" s="388"/>
      <c r="R24" s="59"/>
      <c r="S24" s="58"/>
      <c r="T24" s="388"/>
      <c r="U24" s="388"/>
      <c r="V24" s="388"/>
      <c r="W24" s="59"/>
      <c r="X24" s="400">
        <v>0</v>
      </c>
      <c r="Y24" s="532"/>
      <c r="Z24" s="533">
        <f>IF(X24="","",RANK(X24,X24:Y29,))</f>
        <v>2</v>
      </c>
      <c r="AA24" s="534"/>
      <c r="AJ24" s="21" t="str">
        <f>B23&amp;Z24</f>
        <v>Ｃ2</v>
      </c>
      <c r="AK24" s="21" t="str">
        <f>B24</f>
        <v>加藤</v>
      </c>
      <c r="AL24" s="21" t="str">
        <f>F24</f>
        <v>香川</v>
      </c>
      <c r="AM24" s="19" t="str">
        <f>C25</f>
        <v>卓窓会</v>
      </c>
    </row>
    <row r="25" spans="1:39" s="21" customFormat="1" ht="15" customHeight="1">
      <c r="A25" s="422"/>
      <c r="B25" s="42" t="s">
        <v>14</v>
      </c>
      <c r="C25" s="491" t="s">
        <v>301</v>
      </c>
      <c r="D25" s="491"/>
      <c r="E25" s="491"/>
      <c r="F25" s="491"/>
      <c r="G25" s="491"/>
      <c r="H25" s="43" t="s">
        <v>15</v>
      </c>
      <c r="I25" s="430"/>
      <c r="J25" s="357"/>
      <c r="K25" s="357"/>
      <c r="L25" s="357"/>
      <c r="M25" s="357"/>
      <c r="N25" s="377" t="s">
        <v>931</v>
      </c>
      <c r="O25" s="374"/>
      <c r="P25" s="203" t="s">
        <v>932</v>
      </c>
      <c r="Q25" s="374" t="s">
        <v>933</v>
      </c>
      <c r="R25" s="402"/>
      <c r="S25" s="377"/>
      <c r="T25" s="374"/>
      <c r="U25" s="203" t="s">
        <v>932</v>
      </c>
      <c r="V25" s="374"/>
      <c r="W25" s="382"/>
      <c r="X25" s="353"/>
      <c r="Y25" s="416"/>
      <c r="Z25" s="535"/>
      <c r="AA25" s="536"/>
      <c r="AM25" s="19"/>
    </row>
    <row r="26" spans="1:39" s="21" customFormat="1" ht="15" customHeight="1">
      <c r="A26" s="341">
        <v>2</v>
      </c>
      <c r="B26" s="482" t="s">
        <v>173</v>
      </c>
      <c r="C26" s="482"/>
      <c r="D26" s="482"/>
      <c r="E26" s="40" t="s">
        <v>14</v>
      </c>
      <c r="F26" s="492" t="s">
        <v>81</v>
      </c>
      <c r="G26" s="492"/>
      <c r="H26" s="41" t="s">
        <v>15</v>
      </c>
      <c r="I26" s="66"/>
      <c r="J26" s="346" t="s">
        <v>934</v>
      </c>
      <c r="K26" s="346"/>
      <c r="L26" s="346"/>
      <c r="M26" s="63"/>
      <c r="N26" s="347"/>
      <c r="O26" s="348"/>
      <c r="P26" s="348"/>
      <c r="Q26" s="348"/>
      <c r="R26" s="378"/>
      <c r="S26" s="63"/>
      <c r="T26" s="346" t="s">
        <v>934</v>
      </c>
      <c r="U26" s="346"/>
      <c r="V26" s="346"/>
      <c r="W26" s="63"/>
      <c r="X26" s="341">
        <f>IF(AND(J26="",O26="",T26=""),"",COUNTIF(I26:W27,"○")*2+COUNTIF(I26:W27,"×"))</f>
        <v>4</v>
      </c>
      <c r="Y26" s="407"/>
      <c r="Z26" s="537">
        <f>IF(X26="","",RANK(X26,X24:Y29,))</f>
        <v>1</v>
      </c>
      <c r="AA26" s="538"/>
      <c r="AJ26" s="21" t="str">
        <f>B23&amp;Z26</f>
        <v>Ｃ1</v>
      </c>
      <c r="AK26" s="21" t="str">
        <f>B26</f>
        <v>笹山</v>
      </c>
      <c r="AL26" s="21" t="str">
        <f>F26</f>
        <v>徳島</v>
      </c>
      <c r="AM26" s="19" t="str">
        <f>C27</f>
        <v>ベアーズ</v>
      </c>
    </row>
    <row r="27" spans="1:39" s="21" customFormat="1" ht="15" customHeight="1">
      <c r="A27" s="408"/>
      <c r="B27" s="71" t="s">
        <v>14</v>
      </c>
      <c r="C27" s="557" t="s">
        <v>174</v>
      </c>
      <c r="D27" s="557"/>
      <c r="E27" s="557"/>
      <c r="F27" s="557"/>
      <c r="G27" s="557"/>
      <c r="H27" s="73" t="s">
        <v>15</v>
      </c>
      <c r="I27" s="373" t="s">
        <v>935</v>
      </c>
      <c r="J27" s="374"/>
      <c r="K27" s="205" t="s">
        <v>932</v>
      </c>
      <c r="L27" s="374" t="s">
        <v>933</v>
      </c>
      <c r="M27" s="402"/>
      <c r="N27" s="379"/>
      <c r="O27" s="380"/>
      <c r="P27" s="380"/>
      <c r="Q27" s="380"/>
      <c r="R27" s="381"/>
      <c r="S27" s="377" t="s">
        <v>935</v>
      </c>
      <c r="T27" s="374"/>
      <c r="U27" s="205" t="s">
        <v>932</v>
      </c>
      <c r="V27" s="374" t="s">
        <v>933</v>
      </c>
      <c r="W27" s="382"/>
      <c r="X27" s="353"/>
      <c r="Y27" s="416"/>
      <c r="Z27" s="535"/>
      <c r="AA27" s="536"/>
      <c r="AM27" s="19"/>
    </row>
    <row r="28" spans="1:39" s="21" customFormat="1" ht="15" customHeight="1">
      <c r="A28" s="341">
        <v>3</v>
      </c>
      <c r="B28" s="491" t="s">
        <v>95</v>
      </c>
      <c r="C28" s="491"/>
      <c r="D28" s="491"/>
      <c r="E28" s="42" t="s">
        <v>14</v>
      </c>
      <c r="F28" s="492" t="s">
        <v>82</v>
      </c>
      <c r="G28" s="492"/>
      <c r="H28" s="43" t="s">
        <v>15</v>
      </c>
      <c r="I28" s="69"/>
      <c r="J28" s="346"/>
      <c r="K28" s="346"/>
      <c r="L28" s="346"/>
      <c r="M28" s="61"/>
      <c r="N28" s="60"/>
      <c r="O28" s="346" t="s">
        <v>930</v>
      </c>
      <c r="P28" s="346"/>
      <c r="Q28" s="346"/>
      <c r="R28" s="68"/>
      <c r="S28" s="357"/>
      <c r="T28" s="357"/>
      <c r="U28" s="357"/>
      <c r="V28" s="357"/>
      <c r="W28" s="357"/>
      <c r="X28" s="341">
        <v>0</v>
      </c>
      <c r="Y28" s="407"/>
      <c r="Z28" s="537">
        <f>IF(X28="","",RANK(X28,X24:Y29,))</f>
        <v>2</v>
      </c>
      <c r="AA28" s="538"/>
      <c r="AJ28" s="21" t="str">
        <f>B23&amp;Z28</f>
        <v>Ｃ2</v>
      </c>
      <c r="AK28" s="21" t="str">
        <f>B28</f>
        <v>高橋</v>
      </c>
      <c r="AL28" s="21" t="str">
        <f>F28</f>
        <v>愛媛</v>
      </c>
      <c r="AM28" s="19" t="str">
        <f>C29</f>
        <v>リベルタ</v>
      </c>
    </row>
    <row r="29" spans="1:39" s="21" customFormat="1" ht="15" customHeight="1">
      <c r="A29" s="342"/>
      <c r="B29" s="72" t="s">
        <v>14</v>
      </c>
      <c r="C29" s="563" t="s">
        <v>555</v>
      </c>
      <c r="D29" s="563"/>
      <c r="E29" s="563"/>
      <c r="F29" s="563"/>
      <c r="G29" s="563"/>
      <c r="H29" s="74" t="s">
        <v>15</v>
      </c>
      <c r="I29" s="335"/>
      <c r="J29" s="336"/>
      <c r="K29" s="200" t="s">
        <v>932</v>
      </c>
      <c r="L29" s="336"/>
      <c r="M29" s="340"/>
      <c r="N29" s="339" t="s">
        <v>931</v>
      </c>
      <c r="O29" s="336"/>
      <c r="P29" s="200" t="s">
        <v>932</v>
      </c>
      <c r="Q29" s="336" t="s">
        <v>933</v>
      </c>
      <c r="R29" s="340"/>
      <c r="S29" s="351"/>
      <c r="T29" s="351"/>
      <c r="U29" s="351"/>
      <c r="V29" s="351"/>
      <c r="W29" s="351"/>
      <c r="X29" s="342"/>
      <c r="Y29" s="435"/>
      <c r="Z29" s="542"/>
      <c r="AA29" s="543"/>
    </row>
    <row r="30" spans="1:39" s="21" customFormat="1" ht="4.5" customHeight="1">
      <c r="A30" s="17"/>
      <c r="B30" s="42"/>
      <c r="C30" s="37"/>
      <c r="D30" s="37"/>
      <c r="E30" s="37"/>
      <c r="F30" s="37"/>
      <c r="G30" s="37"/>
      <c r="H30" s="42"/>
      <c r="I30" s="16"/>
      <c r="J30" s="16"/>
      <c r="K30" s="2"/>
      <c r="L30" s="16"/>
      <c r="M30" s="16"/>
      <c r="N30" s="16"/>
      <c r="O30" s="16"/>
      <c r="P30" s="2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</row>
    <row r="31" spans="1:39" s="21" customFormat="1" ht="15" customHeight="1">
      <c r="X31" s="338">
        <v>5</v>
      </c>
      <c r="Y31" s="338"/>
      <c r="Z31" s="337" t="s">
        <v>2</v>
      </c>
      <c r="AA31" s="337"/>
      <c r="AB31" s="7"/>
      <c r="AC31" s="16"/>
    </row>
    <row r="32" spans="1:39" s="21" customFormat="1" ht="15" customHeight="1">
      <c r="A32" s="31"/>
      <c r="B32" s="483" t="s">
        <v>537</v>
      </c>
      <c r="C32" s="483"/>
      <c r="D32" s="483" t="s">
        <v>25</v>
      </c>
      <c r="E32" s="483"/>
      <c r="F32" s="483"/>
      <c r="G32" s="483"/>
      <c r="H32" s="26"/>
      <c r="I32" s="44"/>
      <c r="J32" s="545" t="str">
        <f>B33</f>
        <v>津田</v>
      </c>
      <c r="K32" s="545"/>
      <c r="L32" s="545"/>
      <c r="M32" s="45"/>
      <c r="N32" s="46"/>
      <c r="O32" s="545" t="str">
        <f>B35</f>
        <v>横田</v>
      </c>
      <c r="P32" s="545"/>
      <c r="Q32" s="545"/>
      <c r="R32" s="45"/>
      <c r="S32" s="46"/>
      <c r="T32" s="545" t="str">
        <f>B37</f>
        <v>秋山</v>
      </c>
      <c r="U32" s="545"/>
      <c r="V32" s="545"/>
      <c r="W32" s="45"/>
      <c r="X32" s="540" t="s">
        <v>17</v>
      </c>
      <c r="Y32" s="541"/>
      <c r="Z32" s="527" t="s">
        <v>13</v>
      </c>
      <c r="AA32" s="528"/>
      <c r="AB32" s="27"/>
    </row>
    <row r="33" spans="1:39" s="21" customFormat="1" ht="15" customHeight="1">
      <c r="A33" s="400">
        <v>1</v>
      </c>
      <c r="B33" s="470" t="s">
        <v>272</v>
      </c>
      <c r="C33" s="470"/>
      <c r="D33" s="470"/>
      <c r="E33" s="38" t="s">
        <v>14</v>
      </c>
      <c r="F33" s="471" t="s">
        <v>81</v>
      </c>
      <c r="G33" s="471"/>
      <c r="H33" s="39" t="s">
        <v>15</v>
      </c>
      <c r="I33" s="529"/>
      <c r="J33" s="485"/>
      <c r="K33" s="485"/>
      <c r="L33" s="485"/>
      <c r="M33" s="485"/>
      <c r="N33" s="256"/>
      <c r="O33" s="429" t="str">
        <f>IF(N34="","",IF(N34&gt;Q34,"○","×"))</f>
        <v>○</v>
      </c>
      <c r="P33" s="429"/>
      <c r="Q33" s="429"/>
      <c r="R33" s="190"/>
      <c r="S33" s="188"/>
      <c r="T33" s="429" t="str">
        <f>IF(S34="","",IF(S34&gt;V34,"○","×"))</f>
        <v>×</v>
      </c>
      <c r="U33" s="429"/>
      <c r="V33" s="429"/>
      <c r="W33" s="190"/>
      <c r="X33" s="400">
        <f>IF(AND(J33="",O33="",T33=""),"",COUNTIF(I33:W34,"○")*2+COUNTIF(I33:W34,"×"))</f>
        <v>3</v>
      </c>
      <c r="Y33" s="532"/>
      <c r="Z33" s="533">
        <v>2</v>
      </c>
      <c r="AA33" s="534"/>
      <c r="AJ33" s="21" t="str">
        <f>B32&amp;Z33</f>
        <v>Ｄ2</v>
      </c>
      <c r="AK33" s="21" t="str">
        <f>B33</f>
        <v>津田</v>
      </c>
      <c r="AL33" s="21" t="str">
        <f>F33</f>
        <v>徳島</v>
      </c>
      <c r="AM33" s="19" t="str">
        <f>C34</f>
        <v>牟岐クラブ</v>
      </c>
    </row>
    <row r="34" spans="1:39" s="21" customFormat="1" ht="15" customHeight="1">
      <c r="A34" s="353"/>
      <c r="B34" s="71" t="s">
        <v>14</v>
      </c>
      <c r="C34" s="525" t="s">
        <v>400</v>
      </c>
      <c r="D34" s="525"/>
      <c r="E34" s="525"/>
      <c r="F34" s="525"/>
      <c r="G34" s="525"/>
      <c r="H34" s="73" t="s">
        <v>15</v>
      </c>
      <c r="I34" s="430"/>
      <c r="J34" s="357"/>
      <c r="K34" s="357"/>
      <c r="L34" s="357"/>
      <c r="M34" s="357"/>
      <c r="N34" s="509">
        <v>2</v>
      </c>
      <c r="O34" s="410"/>
      <c r="P34" s="207" t="s">
        <v>8</v>
      </c>
      <c r="Q34" s="410">
        <v>0</v>
      </c>
      <c r="R34" s="411"/>
      <c r="S34" s="410">
        <v>0</v>
      </c>
      <c r="T34" s="410"/>
      <c r="U34" s="207" t="s">
        <v>8</v>
      </c>
      <c r="V34" s="410">
        <v>2</v>
      </c>
      <c r="W34" s="411"/>
      <c r="X34" s="353"/>
      <c r="Y34" s="416"/>
      <c r="Z34" s="535"/>
      <c r="AA34" s="536"/>
      <c r="AM34" s="19"/>
    </row>
    <row r="35" spans="1:39" s="21" customFormat="1" ht="15" customHeight="1">
      <c r="A35" s="408">
        <v>2</v>
      </c>
      <c r="B35" s="491" t="s">
        <v>161</v>
      </c>
      <c r="C35" s="491"/>
      <c r="D35" s="491"/>
      <c r="E35" s="42" t="s">
        <v>14</v>
      </c>
      <c r="F35" s="492" t="s">
        <v>79</v>
      </c>
      <c r="G35" s="492"/>
      <c r="H35" s="43" t="s">
        <v>15</v>
      </c>
      <c r="I35" s="195"/>
      <c r="J35" s="417" t="str">
        <f>IF(I36="","",IF(I36&gt;L36,"○","×"))</f>
        <v>×</v>
      </c>
      <c r="K35" s="417"/>
      <c r="L35" s="417"/>
      <c r="M35" s="193"/>
      <c r="N35" s="347"/>
      <c r="O35" s="348"/>
      <c r="P35" s="348"/>
      <c r="Q35" s="348"/>
      <c r="R35" s="378"/>
      <c r="S35" s="193"/>
      <c r="T35" s="417" t="str">
        <f>IF(S36="","",IF(S36&gt;V36,"○","×"))</f>
        <v>○</v>
      </c>
      <c r="U35" s="417"/>
      <c r="V35" s="417"/>
      <c r="W35" s="193"/>
      <c r="X35" s="341">
        <f>IF(AND(J35="",O35="",T35=""),"",COUNTIF(I35:W36,"○")*2+COUNTIF(I35:W36,"×"))</f>
        <v>3</v>
      </c>
      <c r="Y35" s="407"/>
      <c r="Z35" s="537">
        <v>3</v>
      </c>
      <c r="AA35" s="538"/>
      <c r="AJ35" s="21" t="str">
        <f>B32&amp;Z35</f>
        <v>Ｄ3</v>
      </c>
      <c r="AK35" s="21" t="str">
        <f>B35</f>
        <v>横田</v>
      </c>
      <c r="AL35" s="21" t="str">
        <f>F35</f>
        <v>高知</v>
      </c>
      <c r="AM35" s="19" t="str">
        <f>C36</f>
        <v>ＴＥＡＭ２５</v>
      </c>
    </row>
    <row r="36" spans="1:39" s="21" customFormat="1" ht="15" customHeight="1">
      <c r="A36" s="408"/>
      <c r="B36" s="71" t="s">
        <v>14</v>
      </c>
      <c r="C36" s="525" t="s">
        <v>91</v>
      </c>
      <c r="D36" s="525"/>
      <c r="E36" s="525"/>
      <c r="F36" s="525"/>
      <c r="G36" s="525"/>
      <c r="H36" s="73" t="s">
        <v>15</v>
      </c>
      <c r="I36" s="431">
        <f>IF(Q34="","",Q34)</f>
        <v>0</v>
      </c>
      <c r="J36" s="420"/>
      <c r="K36" s="206" t="s">
        <v>8</v>
      </c>
      <c r="L36" s="420">
        <f>IF(N34="","",N34)</f>
        <v>2</v>
      </c>
      <c r="M36" s="420"/>
      <c r="N36" s="379"/>
      <c r="O36" s="380"/>
      <c r="P36" s="380"/>
      <c r="Q36" s="380"/>
      <c r="R36" s="381"/>
      <c r="S36" s="420">
        <v>2</v>
      </c>
      <c r="T36" s="420"/>
      <c r="U36" s="206" t="s">
        <v>8</v>
      </c>
      <c r="V36" s="420">
        <v>1</v>
      </c>
      <c r="W36" s="420"/>
      <c r="X36" s="353"/>
      <c r="Y36" s="416"/>
      <c r="Z36" s="535"/>
      <c r="AA36" s="536"/>
      <c r="AM36" s="19"/>
    </row>
    <row r="37" spans="1:39" s="21" customFormat="1" ht="15" customHeight="1">
      <c r="A37" s="399">
        <v>3</v>
      </c>
      <c r="B37" s="491" t="s">
        <v>205</v>
      </c>
      <c r="C37" s="491"/>
      <c r="D37" s="491"/>
      <c r="E37" s="42" t="s">
        <v>14</v>
      </c>
      <c r="F37" s="492" t="s">
        <v>84</v>
      </c>
      <c r="G37" s="492"/>
      <c r="H37" s="43" t="s">
        <v>15</v>
      </c>
      <c r="I37" s="196"/>
      <c r="J37" s="427" t="str">
        <f>IF(I38="","",IF(I38&gt;L38,"○","×"))</f>
        <v>○</v>
      </c>
      <c r="K37" s="427"/>
      <c r="L37" s="427"/>
      <c r="M37" s="197"/>
      <c r="N37" s="251"/>
      <c r="O37" s="427" t="str">
        <f>IF(N38="","",IF(N38&gt;Q38,"○","×"))</f>
        <v>×</v>
      </c>
      <c r="P37" s="427"/>
      <c r="Q37" s="427"/>
      <c r="R37" s="198"/>
      <c r="S37" s="357"/>
      <c r="T37" s="357"/>
      <c r="U37" s="357"/>
      <c r="V37" s="357"/>
      <c r="W37" s="357"/>
      <c r="X37" s="341">
        <f>IF(AND(J37="",O37="",T37=""),"",COUNTIF(I37:W38,"○")*2+COUNTIF(I37:W38,"×"))</f>
        <v>3</v>
      </c>
      <c r="Y37" s="407"/>
      <c r="Z37" s="537">
        <f>IF(X37="","",RANK(X37,X33:Y38,))</f>
        <v>1</v>
      </c>
      <c r="AA37" s="538"/>
      <c r="AJ37" s="21" t="str">
        <f>B32&amp;Z37</f>
        <v>Ｄ1</v>
      </c>
      <c r="AK37" s="21" t="str">
        <f>B37</f>
        <v>秋山</v>
      </c>
      <c r="AL37" s="21" t="str">
        <f>F37</f>
        <v>香川</v>
      </c>
      <c r="AM37" s="19" t="str">
        <f>C38</f>
        <v>ｳﾞｨｽﾎﾟことひら</v>
      </c>
    </row>
    <row r="38" spans="1:39" s="21" customFormat="1" ht="15" customHeight="1">
      <c r="A38" s="442"/>
      <c r="B38" s="72" t="s">
        <v>521</v>
      </c>
      <c r="C38" s="562" t="s">
        <v>421</v>
      </c>
      <c r="D38" s="562"/>
      <c r="E38" s="562"/>
      <c r="F38" s="562"/>
      <c r="G38" s="562"/>
      <c r="H38" s="74" t="s">
        <v>15</v>
      </c>
      <c r="I38" s="544">
        <f>IF(V34="","",V34)</f>
        <v>2</v>
      </c>
      <c r="J38" s="505"/>
      <c r="K38" s="252" t="s">
        <v>8</v>
      </c>
      <c r="L38" s="505">
        <f>IF(S34="","",S34)</f>
        <v>0</v>
      </c>
      <c r="M38" s="505"/>
      <c r="N38" s="506">
        <f>IF(V36="","",V36)</f>
        <v>1</v>
      </c>
      <c r="O38" s="505"/>
      <c r="P38" s="252" t="s">
        <v>8</v>
      </c>
      <c r="Q38" s="505">
        <f>IF(S36="","",S36)</f>
        <v>2</v>
      </c>
      <c r="R38" s="507"/>
      <c r="S38" s="351"/>
      <c r="T38" s="351"/>
      <c r="U38" s="351"/>
      <c r="V38" s="351"/>
      <c r="W38" s="351"/>
      <c r="X38" s="342"/>
      <c r="Y38" s="435"/>
      <c r="Z38" s="542"/>
      <c r="AA38" s="543"/>
    </row>
    <row r="39" spans="1:39" s="21" customFormat="1" ht="5.0999999999999996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6"/>
      <c r="M39" s="16"/>
      <c r="N39" s="17"/>
      <c r="O39" s="16"/>
      <c r="P39" s="16"/>
      <c r="Q39" s="16"/>
      <c r="R39" s="16"/>
      <c r="S39" s="17"/>
      <c r="T39" s="16"/>
      <c r="U39" s="16"/>
      <c r="V39" s="17"/>
      <c r="W39" s="17"/>
      <c r="X39" s="17"/>
      <c r="Y39" s="17"/>
      <c r="Z39" s="17"/>
      <c r="AA39" s="16"/>
      <c r="AB39" s="16"/>
      <c r="AC39" s="16"/>
      <c r="AD39" s="16"/>
    </row>
    <row r="40" spans="1:39" s="21" customFormat="1" ht="15" customHeight="1">
      <c r="X40" s="338">
        <v>5</v>
      </c>
      <c r="Y40" s="338"/>
      <c r="Z40" s="337" t="s">
        <v>2</v>
      </c>
      <c r="AA40" s="337"/>
      <c r="AB40" s="7"/>
      <c r="AC40" s="16"/>
    </row>
    <row r="41" spans="1:39" s="21" customFormat="1" ht="15" customHeight="1">
      <c r="A41" s="31"/>
      <c r="B41" s="483" t="s">
        <v>538</v>
      </c>
      <c r="C41" s="483"/>
      <c r="D41" s="483" t="s">
        <v>25</v>
      </c>
      <c r="E41" s="483"/>
      <c r="F41" s="483"/>
      <c r="G41" s="483"/>
      <c r="H41" s="26"/>
      <c r="I41" s="44"/>
      <c r="J41" s="545" t="str">
        <f>B42</f>
        <v>杉村</v>
      </c>
      <c r="K41" s="545"/>
      <c r="L41" s="545"/>
      <c r="M41" s="45"/>
      <c r="N41" s="46"/>
      <c r="O41" s="545" t="str">
        <f>B44</f>
        <v>熊野</v>
      </c>
      <c r="P41" s="545"/>
      <c r="Q41" s="545"/>
      <c r="R41" s="45"/>
      <c r="S41" s="46"/>
      <c r="T41" s="545" t="str">
        <f>B46</f>
        <v>原</v>
      </c>
      <c r="U41" s="545"/>
      <c r="V41" s="545"/>
      <c r="W41" s="45"/>
      <c r="X41" s="540" t="s">
        <v>17</v>
      </c>
      <c r="Y41" s="541"/>
      <c r="Z41" s="527" t="s">
        <v>13</v>
      </c>
      <c r="AA41" s="528"/>
      <c r="AB41" s="27"/>
    </row>
    <row r="42" spans="1:39" s="21" customFormat="1" ht="15" customHeight="1">
      <c r="A42" s="383">
        <v>1</v>
      </c>
      <c r="B42" s="470" t="s">
        <v>158</v>
      </c>
      <c r="C42" s="470"/>
      <c r="D42" s="470"/>
      <c r="E42" s="38" t="s">
        <v>14</v>
      </c>
      <c r="F42" s="471" t="s">
        <v>84</v>
      </c>
      <c r="G42" s="471"/>
      <c r="H42" s="39" t="s">
        <v>15</v>
      </c>
      <c r="I42" s="529"/>
      <c r="J42" s="485"/>
      <c r="K42" s="485"/>
      <c r="L42" s="485"/>
      <c r="M42" s="485"/>
      <c r="N42" s="48"/>
      <c r="O42" s="388" t="str">
        <f>IF(N43="","",IF(N43&gt;Q43,"○","×"))</f>
        <v>○</v>
      </c>
      <c r="P42" s="388"/>
      <c r="Q42" s="388"/>
      <c r="R42" s="59"/>
      <c r="S42" s="58"/>
      <c r="T42" s="388" t="str">
        <f>IF(S43="","",IF(S43&gt;V43,"○","×"))</f>
        <v>○</v>
      </c>
      <c r="U42" s="388"/>
      <c r="V42" s="388"/>
      <c r="W42" s="59"/>
      <c r="X42" s="400">
        <f>IF(AND(J42="",O42="",T42=""),"",COUNTIF(I42:W43,"○")*2+COUNTIF(I42:W43,"×"))</f>
        <v>4</v>
      </c>
      <c r="Y42" s="532"/>
      <c r="Z42" s="533">
        <f>IF(X42="","",RANK(X42,X42:Y47,))</f>
        <v>1</v>
      </c>
      <c r="AA42" s="534"/>
      <c r="AJ42" s="21" t="str">
        <f>B41&amp;Z42</f>
        <v>Ｅ1</v>
      </c>
      <c r="AK42" s="21" t="str">
        <f>B42</f>
        <v>杉村</v>
      </c>
      <c r="AL42" s="21" t="str">
        <f>F42</f>
        <v>香川</v>
      </c>
      <c r="AM42" s="19" t="str">
        <f>C43</f>
        <v>卓窓会</v>
      </c>
    </row>
    <row r="43" spans="1:39" s="21" customFormat="1" ht="15" customHeight="1">
      <c r="A43" s="384"/>
      <c r="B43" s="71" t="s">
        <v>14</v>
      </c>
      <c r="C43" s="525" t="s">
        <v>301</v>
      </c>
      <c r="D43" s="525"/>
      <c r="E43" s="525"/>
      <c r="F43" s="525"/>
      <c r="G43" s="525"/>
      <c r="H43" s="73" t="s">
        <v>15</v>
      </c>
      <c r="I43" s="430"/>
      <c r="J43" s="357"/>
      <c r="K43" s="357"/>
      <c r="L43" s="357"/>
      <c r="M43" s="357"/>
      <c r="N43" s="365">
        <v>2</v>
      </c>
      <c r="O43" s="364"/>
      <c r="P43" s="2" t="s">
        <v>8</v>
      </c>
      <c r="Q43" s="364">
        <v>0</v>
      </c>
      <c r="R43" s="366"/>
      <c r="S43" s="364">
        <v>2</v>
      </c>
      <c r="T43" s="364"/>
      <c r="U43" s="2" t="s">
        <v>8</v>
      </c>
      <c r="V43" s="364">
        <v>0</v>
      </c>
      <c r="W43" s="366"/>
      <c r="X43" s="353"/>
      <c r="Y43" s="416"/>
      <c r="Z43" s="535"/>
      <c r="AA43" s="536"/>
      <c r="AM43" s="19"/>
    </row>
    <row r="44" spans="1:39" s="21" customFormat="1" ht="15" customHeight="1">
      <c r="A44" s="408">
        <v>2</v>
      </c>
      <c r="B44" s="491" t="s">
        <v>415</v>
      </c>
      <c r="C44" s="491"/>
      <c r="D44" s="491"/>
      <c r="E44" s="42" t="s">
        <v>14</v>
      </c>
      <c r="F44" s="492" t="s">
        <v>82</v>
      </c>
      <c r="G44" s="492"/>
      <c r="H44" s="43" t="s">
        <v>15</v>
      </c>
      <c r="I44" s="66"/>
      <c r="J44" s="346" t="str">
        <f>IF(I45="","",IF(I45&gt;L45,"○","×"))</f>
        <v>×</v>
      </c>
      <c r="K44" s="346"/>
      <c r="L44" s="346"/>
      <c r="M44" s="63"/>
      <c r="N44" s="347"/>
      <c r="O44" s="348"/>
      <c r="P44" s="348"/>
      <c r="Q44" s="348"/>
      <c r="R44" s="378"/>
      <c r="S44" s="63"/>
      <c r="T44" s="346" t="str">
        <f>IF(S45="","",IF(S45&gt;V45,"○","×"))</f>
        <v>×</v>
      </c>
      <c r="U44" s="346"/>
      <c r="V44" s="346"/>
      <c r="W44" s="63"/>
      <c r="X44" s="341">
        <f>IF(AND(J44="",O44="",T44=""),"",COUNTIF(I44:W45,"○")*2+COUNTIF(I44:W45,"×"))</f>
        <v>2</v>
      </c>
      <c r="Y44" s="407"/>
      <c r="Z44" s="537">
        <f>IF(X44="","",RANK(X44,X42:Y47,))</f>
        <v>3</v>
      </c>
      <c r="AA44" s="538"/>
      <c r="AJ44" s="21" t="str">
        <f>B41&amp;Z44</f>
        <v>Ｅ3</v>
      </c>
      <c r="AK44" s="21" t="str">
        <f>B44</f>
        <v>熊野</v>
      </c>
      <c r="AL44" s="21" t="str">
        <f>F44</f>
        <v>愛媛</v>
      </c>
      <c r="AM44" s="19" t="str">
        <f>C45</f>
        <v>媛卓会</v>
      </c>
    </row>
    <row r="45" spans="1:39" s="21" customFormat="1" ht="15" customHeight="1">
      <c r="A45" s="408"/>
      <c r="B45" s="71" t="s">
        <v>14</v>
      </c>
      <c r="C45" s="525" t="s">
        <v>416</v>
      </c>
      <c r="D45" s="525"/>
      <c r="E45" s="525"/>
      <c r="F45" s="525"/>
      <c r="G45" s="525"/>
      <c r="H45" s="73" t="s">
        <v>15</v>
      </c>
      <c r="I45" s="373">
        <f>IF(Q43="","",Q43)</f>
        <v>0</v>
      </c>
      <c r="J45" s="374"/>
      <c r="K45" s="5" t="s">
        <v>8</v>
      </c>
      <c r="L45" s="374">
        <f>IF(N43="","",N43)</f>
        <v>2</v>
      </c>
      <c r="M45" s="374"/>
      <c r="N45" s="379"/>
      <c r="O45" s="380"/>
      <c r="P45" s="380"/>
      <c r="Q45" s="380"/>
      <c r="R45" s="381"/>
      <c r="S45" s="374">
        <v>0</v>
      </c>
      <c r="T45" s="374"/>
      <c r="U45" s="5" t="s">
        <v>8</v>
      </c>
      <c r="V45" s="374">
        <v>2</v>
      </c>
      <c r="W45" s="374"/>
      <c r="X45" s="353"/>
      <c r="Y45" s="416"/>
      <c r="Z45" s="535"/>
      <c r="AA45" s="536"/>
      <c r="AM45" s="19"/>
    </row>
    <row r="46" spans="1:39" s="21" customFormat="1" ht="15" customHeight="1">
      <c r="A46" s="341">
        <v>3</v>
      </c>
      <c r="B46" s="491" t="s">
        <v>278</v>
      </c>
      <c r="C46" s="491"/>
      <c r="D46" s="491"/>
      <c r="E46" s="42" t="s">
        <v>14</v>
      </c>
      <c r="F46" s="492" t="s">
        <v>81</v>
      </c>
      <c r="G46" s="492"/>
      <c r="H46" s="43" t="s">
        <v>15</v>
      </c>
      <c r="I46" s="69"/>
      <c r="J46" s="356" t="str">
        <f>IF(I47="","",IF(I47&gt;L47,"○","×"))</f>
        <v>×</v>
      </c>
      <c r="K46" s="356"/>
      <c r="L46" s="356"/>
      <c r="M46" s="61"/>
      <c r="N46" s="60"/>
      <c r="O46" s="356" t="str">
        <f>IF(N47="","",IF(N47&gt;Q47,"○","×"))</f>
        <v>○</v>
      </c>
      <c r="P46" s="356"/>
      <c r="Q46" s="356"/>
      <c r="R46" s="68"/>
      <c r="S46" s="357"/>
      <c r="T46" s="357"/>
      <c r="U46" s="357"/>
      <c r="V46" s="357"/>
      <c r="W46" s="357"/>
      <c r="X46" s="341">
        <f>IF(AND(J46="",O46="",T46=""),"",COUNTIF(I46:W47,"○")*2+COUNTIF(I46:W47,"×"))</f>
        <v>3</v>
      </c>
      <c r="Y46" s="407"/>
      <c r="Z46" s="537">
        <f>IF(X46="","",RANK(X46,X42:Y47,))</f>
        <v>2</v>
      </c>
      <c r="AA46" s="538"/>
      <c r="AJ46" s="21" t="str">
        <f>B41&amp;Z46</f>
        <v>Ｅ2</v>
      </c>
      <c r="AK46" s="21" t="str">
        <f>B46</f>
        <v>原</v>
      </c>
      <c r="AL46" s="21" t="str">
        <f>F46</f>
        <v>徳島</v>
      </c>
      <c r="AM46" s="19" t="str">
        <f>C47</f>
        <v>名西クラブ</v>
      </c>
    </row>
    <row r="47" spans="1:39" s="21" customFormat="1" ht="15" customHeight="1">
      <c r="A47" s="342"/>
      <c r="B47" s="72" t="s">
        <v>521</v>
      </c>
      <c r="C47" s="475" t="s">
        <v>302</v>
      </c>
      <c r="D47" s="475"/>
      <c r="E47" s="475"/>
      <c r="F47" s="475"/>
      <c r="G47" s="475"/>
      <c r="H47" s="74" t="s">
        <v>15</v>
      </c>
      <c r="I47" s="335">
        <f>IF(V43="","",V43)</f>
        <v>0</v>
      </c>
      <c r="J47" s="336"/>
      <c r="K47" s="6" t="s">
        <v>8</v>
      </c>
      <c r="L47" s="336">
        <f>IF(S43="","",S43)</f>
        <v>2</v>
      </c>
      <c r="M47" s="336"/>
      <c r="N47" s="339">
        <f>IF(V45="","",V45)</f>
        <v>2</v>
      </c>
      <c r="O47" s="336"/>
      <c r="P47" s="6" t="s">
        <v>8</v>
      </c>
      <c r="Q47" s="336">
        <f>IF(S45="","",S45)</f>
        <v>0</v>
      </c>
      <c r="R47" s="340"/>
      <c r="S47" s="351"/>
      <c r="T47" s="351"/>
      <c r="U47" s="351"/>
      <c r="V47" s="351"/>
      <c r="W47" s="351"/>
      <c r="X47" s="342"/>
      <c r="Y47" s="435"/>
      <c r="Z47" s="542"/>
      <c r="AA47" s="543"/>
    </row>
    <row r="48" spans="1:39" ht="21" customHeight="1">
      <c r="D48" s="401" t="s">
        <v>582</v>
      </c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35"/>
    </row>
    <row r="49" spans="1:39" s="21" customFormat="1" ht="15" customHeight="1">
      <c r="X49" s="338">
        <v>6</v>
      </c>
      <c r="Y49" s="338"/>
      <c r="Z49" s="337" t="s">
        <v>2</v>
      </c>
      <c r="AA49" s="337"/>
      <c r="AB49" s="7"/>
      <c r="AC49" s="16"/>
    </row>
    <row r="50" spans="1:39" s="21" customFormat="1" ht="15" customHeight="1">
      <c r="A50" s="31"/>
      <c r="B50" s="483" t="s">
        <v>20</v>
      </c>
      <c r="C50" s="483"/>
      <c r="D50" s="483" t="s">
        <v>25</v>
      </c>
      <c r="E50" s="483"/>
      <c r="F50" s="483"/>
      <c r="G50" s="483"/>
      <c r="H50" s="26"/>
      <c r="I50" s="44"/>
      <c r="J50" s="545" t="str">
        <f>B51</f>
        <v>村上</v>
      </c>
      <c r="K50" s="545"/>
      <c r="L50" s="545"/>
      <c r="M50" s="45"/>
      <c r="N50" s="46"/>
      <c r="O50" s="545" t="str">
        <f>B53</f>
        <v>井内</v>
      </c>
      <c r="P50" s="545"/>
      <c r="Q50" s="545"/>
      <c r="R50" s="45"/>
      <c r="S50" s="46"/>
      <c r="T50" s="545" t="str">
        <f>B55</f>
        <v>杉村</v>
      </c>
      <c r="U50" s="545"/>
      <c r="V50" s="545"/>
      <c r="W50" s="45"/>
      <c r="X50" s="540" t="s">
        <v>17</v>
      </c>
      <c r="Y50" s="541"/>
      <c r="Z50" s="527" t="s">
        <v>13</v>
      </c>
      <c r="AA50" s="528"/>
      <c r="AB50" s="27"/>
    </row>
    <row r="51" spans="1:39" s="21" customFormat="1" ht="15" customHeight="1">
      <c r="A51" s="400">
        <v>1</v>
      </c>
      <c r="B51" s="470" t="s">
        <v>114</v>
      </c>
      <c r="C51" s="470"/>
      <c r="D51" s="470"/>
      <c r="E51" s="38" t="s">
        <v>14</v>
      </c>
      <c r="F51" s="471" t="s">
        <v>79</v>
      </c>
      <c r="G51" s="471"/>
      <c r="H51" s="39" t="s">
        <v>15</v>
      </c>
      <c r="I51" s="529"/>
      <c r="J51" s="485"/>
      <c r="K51" s="485"/>
      <c r="L51" s="485"/>
      <c r="M51" s="485"/>
      <c r="N51" s="48"/>
      <c r="O51" s="388" t="str">
        <f>IF(N52="","",IF(N52&gt;Q52,"○","×"))</f>
        <v>×</v>
      </c>
      <c r="P51" s="388"/>
      <c r="Q51" s="388"/>
      <c r="R51" s="59"/>
      <c r="S51" s="58"/>
      <c r="T51" s="388" t="str">
        <f>IF(S52="","",IF(S52&gt;V52,"○","×"))</f>
        <v>×</v>
      </c>
      <c r="U51" s="388"/>
      <c r="V51" s="388"/>
      <c r="W51" s="59"/>
      <c r="X51" s="400">
        <f>IF(AND(J51="",O51="",T51=""),"",COUNTIF(I51:W52,"○")*2+COUNTIF(I51:W52,"×"))</f>
        <v>2</v>
      </c>
      <c r="Y51" s="532"/>
      <c r="Z51" s="533">
        <f>IF(X51="","",RANK(X51,X51:Y56,))</f>
        <v>3</v>
      </c>
      <c r="AA51" s="534"/>
      <c r="AJ51" s="21" t="str">
        <f>B50&amp;Z51</f>
        <v>Ｆ3</v>
      </c>
      <c r="AK51" s="21" t="str">
        <f>B51</f>
        <v>村上</v>
      </c>
      <c r="AL51" s="21" t="str">
        <f>F51</f>
        <v>高知</v>
      </c>
      <c r="AM51" s="19" t="str">
        <f>C52</f>
        <v>黒潮クラブ</v>
      </c>
    </row>
    <row r="52" spans="1:39" s="21" customFormat="1" ht="15" customHeight="1">
      <c r="A52" s="353"/>
      <c r="B52" s="71" t="s">
        <v>14</v>
      </c>
      <c r="C52" s="525" t="s">
        <v>86</v>
      </c>
      <c r="D52" s="525"/>
      <c r="E52" s="525"/>
      <c r="F52" s="525"/>
      <c r="G52" s="525"/>
      <c r="H52" s="73" t="s">
        <v>15</v>
      </c>
      <c r="I52" s="430"/>
      <c r="J52" s="357"/>
      <c r="K52" s="357"/>
      <c r="L52" s="357"/>
      <c r="M52" s="357"/>
      <c r="N52" s="365">
        <v>0</v>
      </c>
      <c r="O52" s="364"/>
      <c r="P52" s="2" t="s">
        <v>8</v>
      </c>
      <c r="Q52" s="364">
        <v>2</v>
      </c>
      <c r="R52" s="366"/>
      <c r="S52" s="364">
        <v>0</v>
      </c>
      <c r="T52" s="364"/>
      <c r="U52" s="2" t="s">
        <v>8</v>
      </c>
      <c r="V52" s="364">
        <v>2</v>
      </c>
      <c r="W52" s="366"/>
      <c r="X52" s="353"/>
      <c r="Y52" s="416"/>
      <c r="Z52" s="535"/>
      <c r="AA52" s="536"/>
      <c r="AM52" s="19"/>
    </row>
    <row r="53" spans="1:39" s="21" customFormat="1" ht="15" customHeight="1">
      <c r="A53" s="408">
        <v>2</v>
      </c>
      <c r="B53" s="491" t="s">
        <v>189</v>
      </c>
      <c r="C53" s="491"/>
      <c r="D53" s="491"/>
      <c r="E53" s="42" t="s">
        <v>14</v>
      </c>
      <c r="F53" s="492" t="s">
        <v>81</v>
      </c>
      <c r="G53" s="492"/>
      <c r="H53" s="43" t="s">
        <v>15</v>
      </c>
      <c r="I53" s="66"/>
      <c r="J53" s="346" t="str">
        <f>IF(I54="","",IF(I54&gt;L54,"○","×"))</f>
        <v>○</v>
      </c>
      <c r="K53" s="346"/>
      <c r="L53" s="346"/>
      <c r="M53" s="63"/>
      <c r="N53" s="347"/>
      <c r="O53" s="348"/>
      <c r="P53" s="348"/>
      <c r="Q53" s="348"/>
      <c r="R53" s="378"/>
      <c r="S53" s="63"/>
      <c r="T53" s="346" t="str">
        <f>IF(S54="","",IF(S54&gt;V54,"○","×"))</f>
        <v>○</v>
      </c>
      <c r="U53" s="346"/>
      <c r="V53" s="346"/>
      <c r="W53" s="63"/>
      <c r="X53" s="341">
        <f>IF(AND(J53="",O53="",T53=""),"",COUNTIF(I53:W54,"○")*2+COUNTIF(I53:W54,"×"))</f>
        <v>4</v>
      </c>
      <c r="Y53" s="407"/>
      <c r="Z53" s="537">
        <f>IF(X53="","",RANK(X53,X51:Y56,))</f>
        <v>1</v>
      </c>
      <c r="AA53" s="538"/>
      <c r="AJ53" s="21" t="str">
        <f>B50&amp;Z53</f>
        <v>Ｆ1</v>
      </c>
      <c r="AK53" s="21" t="str">
        <f>B53</f>
        <v>井内</v>
      </c>
      <c r="AL53" s="21" t="str">
        <f>F53</f>
        <v>徳島</v>
      </c>
      <c r="AM53" s="19" t="str">
        <f>C54</f>
        <v>北島体協</v>
      </c>
    </row>
    <row r="54" spans="1:39" s="21" customFormat="1" ht="15" customHeight="1">
      <c r="A54" s="408"/>
      <c r="B54" s="71" t="s">
        <v>14</v>
      </c>
      <c r="C54" s="525" t="s">
        <v>503</v>
      </c>
      <c r="D54" s="525"/>
      <c r="E54" s="525"/>
      <c r="F54" s="525"/>
      <c r="G54" s="525"/>
      <c r="H54" s="73" t="s">
        <v>15</v>
      </c>
      <c r="I54" s="373">
        <f>IF(Q52="","",Q52)</f>
        <v>2</v>
      </c>
      <c r="J54" s="374"/>
      <c r="K54" s="5" t="s">
        <v>8</v>
      </c>
      <c r="L54" s="374">
        <f>IF(N52="","",N52)</f>
        <v>0</v>
      </c>
      <c r="M54" s="374"/>
      <c r="N54" s="379"/>
      <c r="O54" s="380"/>
      <c r="P54" s="380"/>
      <c r="Q54" s="380"/>
      <c r="R54" s="381"/>
      <c r="S54" s="374">
        <v>2</v>
      </c>
      <c r="T54" s="374"/>
      <c r="U54" s="5" t="s">
        <v>8</v>
      </c>
      <c r="V54" s="374">
        <v>0</v>
      </c>
      <c r="W54" s="374"/>
      <c r="X54" s="353"/>
      <c r="Y54" s="416"/>
      <c r="Z54" s="535"/>
      <c r="AA54" s="536"/>
      <c r="AM54" s="19"/>
    </row>
    <row r="55" spans="1:39" s="21" customFormat="1" ht="15" customHeight="1">
      <c r="A55" s="399">
        <v>3</v>
      </c>
      <c r="B55" s="491" t="s">
        <v>158</v>
      </c>
      <c r="C55" s="491"/>
      <c r="D55" s="491"/>
      <c r="E55" s="42" t="s">
        <v>14</v>
      </c>
      <c r="F55" s="492" t="s">
        <v>84</v>
      </c>
      <c r="G55" s="492"/>
      <c r="H55" s="43" t="s">
        <v>15</v>
      </c>
      <c r="I55" s="69"/>
      <c r="J55" s="356" t="str">
        <f>IF(I56="","",IF(I56&gt;L56,"○","×"))</f>
        <v>○</v>
      </c>
      <c r="K55" s="356"/>
      <c r="L55" s="356"/>
      <c r="M55" s="61"/>
      <c r="N55" s="60"/>
      <c r="O55" s="356" t="str">
        <f>IF(N56="","",IF(N56&gt;Q56,"○","×"))</f>
        <v>×</v>
      </c>
      <c r="P55" s="356"/>
      <c r="Q55" s="356"/>
      <c r="R55" s="68"/>
      <c r="S55" s="357"/>
      <c r="T55" s="357"/>
      <c r="U55" s="357"/>
      <c r="V55" s="357"/>
      <c r="W55" s="357"/>
      <c r="X55" s="341">
        <f>IF(AND(J55="",O55="",T55=""),"",COUNTIF(I55:W56,"○")*2+COUNTIF(I55:W56,"×"))</f>
        <v>3</v>
      </c>
      <c r="Y55" s="407"/>
      <c r="Z55" s="537">
        <f>IF(X55="","",RANK(X55,X51:Y56,))</f>
        <v>2</v>
      </c>
      <c r="AA55" s="538"/>
      <c r="AJ55" s="21" t="str">
        <f>B50&amp;Z55</f>
        <v>Ｆ2</v>
      </c>
      <c r="AK55" s="21" t="str">
        <f>B55</f>
        <v>杉村</v>
      </c>
      <c r="AL55" s="21" t="str">
        <f>F55</f>
        <v>香川</v>
      </c>
      <c r="AM55" s="19" t="str">
        <f>C56</f>
        <v>高松卓愛クラブ</v>
      </c>
    </row>
    <row r="56" spans="1:39" s="21" customFormat="1" ht="15" customHeight="1">
      <c r="A56" s="442"/>
      <c r="B56" s="72" t="s">
        <v>521</v>
      </c>
      <c r="C56" s="562" t="s">
        <v>408</v>
      </c>
      <c r="D56" s="562"/>
      <c r="E56" s="562"/>
      <c r="F56" s="562"/>
      <c r="G56" s="562"/>
      <c r="H56" s="74" t="s">
        <v>15</v>
      </c>
      <c r="I56" s="335">
        <f>IF(V52="","",V52)</f>
        <v>2</v>
      </c>
      <c r="J56" s="336"/>
      <c r="K56" s="6" t="s">
        <v>8</v>
      </c>
      <c r="L56" s="336">
        <f>IF(S52="","",S52)</f>
        <v>0</v>
      </c>
      <c r="M56" s="336"/>
      <c r="N56" s="339">
        <f>IF(V54="","",V54)</f>
        <v>0</v>
      </c>
      <c r="O56" s="336"/>
      <c r="P56" s="6" t="s">
        <v>8</v>
      </c>
      <c r="Q56" s="336">
        <f>IF(S54="","",S54)</f>
        <v>2</v>
      </c>
      <c r="R56" s="340"/>
      <c r="S56" s="351"/>
      <c r="T56" s="351"/>
      <c r="U56" s="351"/>
      <c r="V56" s="351"/>
      <c r="W56" s="351"/>
      <c r="X56" s="342"/>
      <c r="Y56" s="435"/>
      <c r="Z56" s="542"/>
      <c r="AA56" s="543"/>
    </row>
    <row r="57" spans="1:39" s="21" customFormat="1" ht="5.0999999999999996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6"/>
      <c r="M57" s="16"/>
      <c r="N57" s="17"/>
      <c r="O57" s="16"/>
      <c r="P57" s="16"/>
      <c r="Q57" s="16"/>
      <c r="R57" s="16"/>
      <c r="S57" s="17"/>
      <c r="T57" s="16"/>
      <c r="U57" s="16"/>
      <c r="V57" s="17"/>
      <c r="W57" s="17"/>
      <c r="X57" s="17"/>
      <c r="Y57" s="17"/>
      <c r="Z57" s="17"/>
      <c r="AA57" s="16"/>
      <c r="AB57" s="16"/>
      <c r="AC57" s="16"/>
      <c r="AD57" s="16"/>
    </row>
    <row r="58" spans="1:39" s="21" customFormat="1" ht="15" customHeight="1">
      <c r="X58" s="338">
        <v>6</v>
      </c>
      <c r="Y58" s="338"/>
      <c r="Z58" s="337" t="s">
        <v>2</v>
      </c>
      <c r="AA58" s="337"/>
      <c r="AB58" s="7"/>
      <c r="AC58" s="16"/>
    </row>
    <row r="59" spans="1:39" s="21" customFormat="1" ht="15" customHeight="1">
      <c r="A59" s="31"/>
      <c r="B59" s="483" t="s">
        <v>21</v>
      </c>
      <c r="C59" s="483"/>
      <c r="D59" s="483" t="s">
        <v>25</v>
      </c>
      <c r="E59" s="483"/>
      <c r="F59" s="483"/>
      <c r="G59" s="483"/>
      <c r="H59" s="26"/>
      <c r="I59" s="44"/>
      <c r="J59" s="545" t="str">
        <f>B60</f>
        <v>伊藤</v>
      </c>
      <c r="K59" s="545"/>
      <c r="L59" s="545"/>
      <c r="M59" s="45"/>
      <c r="N59" s="46"/>
      <c r="O59" s="545" t="str">
        <f>B62</f>
        <v>藤村</v>
      </c>
      <c r="P59" s="545"/>
      <c r="Q59" s="545"/>
      <c r="R59" s="45"/>
      <c r="S59" s="46"/>
      <c r="T59" s="545" t="str">
        <f>B64</f>
        <v>野田</v>
      </c>
      <c r="U59" s="545"/>
      <c r="V59" s="545"/>
      <c r="W59" s="45"/>
      <c r="X59" s="540" t="s">
        <v>17</v>
      </c>
      <c r="Y59" s="541"/>
      <c r="Z59" s="527" t="s">
        <v>13</v>
      </c>
      <c r="AA59" s="528"/>
      <c r="AB59" s="27"/>
    </row>
    <row r="60" spans="1:39" s="21" customFormat="1" ht="15" customHeight="1">
      <c r="A60" s="400">
        <v>1</v>
      </c>
      <c r="B60" s="470" t="s">
        <v>190</v>
      </c>
      <c r="C60" s="470"/>
      <c r="D60" s="470"/>
      <c r="E60" s="38" t="s">
        <v>14</v>
      </c>
      <c r="F60" s="471" t="s">
        <v>82</v>
      </c>
      <c r="G60" s="471"/>
      <c r="H60" s="39" t="s">
        <v>15</v>
      </c>
      <c r="I60" s="529"/>
      <c r="J60" s="485"/>
      <c r="K60" s="485"/>
      <c r="L60" s="485"/>
      <c r="M60" s="485"/>
      <c r="N60" s="48"/>
      <c r="O60" s="388" t="str">
        <f>IF(N61="","",IF(N61&gt;Q61,"○","×"))</f>
        <v>×</v>
      </c>
      <c r="P60" s="388"/>
      <c r="Q60" s="388"/>
      <c r="R60" s="59"/>
      <c r="S60" s="58"/>
      <c r="T60" s="388" t="str">
        <f>IF(S61="","",IF(S61&gt;V61,"○","×"))</f>
        <v>×</v>
      </c>
      <c r="U60" s="388"/>
      <c r="V60" s="388"/>
      <c r="W60" s="59"/>
      <c r="X60" s="400">
        <f>IF(AND(J60="",O60="",T60=""),"",COUNTIF(I60:W61,"○")*2+COUNTIF(I60:W61,"×"))</f>
        <v>2</v>
      </c>
      <c r="Y60" s="532"/>
      <c r="Z60" s="533">
        <f>IF(X60="","",RANK(X60,X60:Y65,))</f>
        <v>3</v>
      </c>
      <c r="AA60" s="534"/>
      <c r="AJ60" s="21" t="str">
        <f>B59&amp;Z60</f>
        <v>Ｇ3</v>
      </c>
      <c r="AK60" s="21" t="str">
        <f>B60</f>
        <v>伊藤</v>
      </c>
      <c r="AL60" s="21" t="str">
        <f>F60</f>
        <v>愛媛</v>
      </c>
      <c r="AM60" s="19" t="str">
        <f>C61</f>
        <v>あたごクラブ</v>
      </c>
    </row>
    <row r="61" spans="1:39" s="21" customFormat="1" ht="15" customHeight="1">
      <c r="A61" s="353"/>
      <c r="B61" s="71" t="s">
        <v>14</v>
      </c>
      <c r="C61" s="525" t="s">
        <v>89</v>
      </c>
      <c r="D61" s="525"/>
      <c r="E61" s="525"/>
      <c r="F61" s="525"/>
      <c r="G61" s="525"/>
      <c r="H61" s="73" t="s">
        <v>15</v>
      </c>
      <c r="I61" s="430"/>
      <c r="J61" s="357"/>
      <c r="K61" s="357"/>
      <c r="L61" s="357"/>
      <c r="M61" s="357"/>
      <c r="N61" s="365">
        <v>1</v>
      </c>
      <c r="O61" s="364"/>
      <c r="P61" s="2" t="s">
        <v>8</v>
      </c>
      <c r="Q61" s="364">
        <v>2</v>
      </c>
      <c r="R61" s="366"/>
      <c r="S61" s="364">
        <v>1</v>
      </c>
      <c r="T61" s="364"/>
      <c r="U61" s="2" t="s">
        <v>8</v>
      </c>
      <c r="V61" s="364">
        <v>2</v>
      </c>
      <c r="W61" s="366"/>
      <c r="X61" s="353"/>
      <c r="Y61" s="416"/>
      <c r="Z61" s="535"/>
      <c r="AA61" s="536"/>
      <c r="AM61" s="19"/>
    </row>
    <row r="62" spans="1:39" s="21" customFormat="1" ht="15" customHeight="1">
      <c r="A62" s="422">
        <v>2</v>
      </c>
      <c r="B62" s="491" t="s">
        <v>231</v>
      </c>
      <c r="C62" s="491"/>
      <c r="D62" s="491"/>
      <c r="E62" s="42" t="s">
        <v>14</v>
      </c>
      <c r="F62" s="492" t="s">
        <v>84</v>
      </c>
      <c r="G62" s="492"/>
      <c r="H62" s="43" t="s">
        <v>15</v>
      </c>
      <c r="I62" s="66"/>
      <c r="J62" s="346" t="str">
        <f>IF(I63="","",IF(I63&gt;L63,"○","×"))</f>
        <v>○</v>
      </c>
      <c r="K62" s="346"/>
      <c r="L62" s="346"/>
      <c r="M62" s="63"/>
      <c r="N62" s="347"/>
      <c r="O62" s="348"/>
      <c r="P62" s="348"/>
      <c r="Q62" s="348"/>
      <c r="R62" s="378"/>
      <c r="S62" s="63"/>
      <c r="T62" s="346" t="str">
        <f>IF(S63="","",IF(S63&gt;V63,"○","×"))</f>
        <v>○</v>
      </c>
      <c r="U62" s="346"/>
      <c r="V62" s="346"/>
      <c r="W62" s="63"/>
      <c r="X62" s="341">
        <f>IF(AND(J62="",O62="",T62=""),"",COUNTIF(I62:W63,"○")*2+COUNTIF(I62:W63,"×"))</f>
        <v>4</v>
      </c>
      <c r="Y62" s="407"/>
      <c r="Z62" s="537">
        <f>IF(X62="","",RANK(X62,X60:Y65,))</f>
        <v>1</v>
      </c>
      <c r="AA62" s="538"/>
      <c r="AJ62" s="21" t="str">
        <f>B59&amp;Z62</f>
        <v>Ｇ1</v>
      </c>
      <c r="AK62" s="21" t="str">
        <f>B62</f>
        <v>藤村</v>
      </c>
      <c r="AL62" s="21" t="str">
        <f>F62</f>
        <v>香川</v>
      </c>
      <c r="AM62" s="19" t="str">
        <f>C63</f>
        <v>丸亀ＳＣ</v>
      </c>
    </row>
    <row r="63" spans="1:39" s="21" customFormat="1" ht="15" customHeight="1">
      <c r="A63" s="422"/>
      <c r="B63" s="71" t="s">
        <v>14</v>
      </c>
      <c r="C63" s="525" t="s">
        <v>85</v>
      </c>
      <c r="D63" s="525"/>
      <c r="E63" s="525"/>
      <c r="F63" s="525"/>
      <c r="G63" s="525"/>
      <c r="H63" s="73" t="s">
        <v>15</v>
      </c>
      <c r="I63" s="373">
        <f>IF(Q61="","",Q61)</f>
        <v>2</v>
      </c>
      <c r="J63" s="374"/>
      <c r="K63" s="5" t="s">
        <v>8</v>
      </c>
      <c r="L63" s="374">
        <f>IF(N61="","",N61)</f>
        <v>1</v>
      </c>
      <c r="M63" s="374"/>
      <c r="N63" s="379"/>
      <c r="O63" s="380"/>
      <c r="P63" s="380"/>
      <c r="Q63" s="380"/>
      <c r="R63" s="381"/>
      <c r="S63" s="374">
        <v>2</v>
      </c>
      <c r="T63" s="374"/>
      <c r="U63" s="5" t="s">
        <v>8</v>
      </c>
      <c r="V63" s="374">
        <v>0</v>
      </c>
      <c r="W63" s="374"/>
      <c r="X63" s="353"/>
      <c r="Y63" s="416"/>
      <c r="Z63" s="535"/>
      <c r="AA63" s="536"/>
      <c r="AM63" s="19"/>
    </row>
    <row r="64" spans="1:39" s="21" customFormat="1" ht="15" customHeight="1">
      <c r="A64" s="341">
        <v>3</v>
      </c>
      <c r="B64" s="491" t="s">
        <v>186</v>
      </c>
      <c r="C64" s="491"/>
      <c r="D64" s="491"/>
      <c r="E64" s="42" t="s">
        <v>14</v>
      </c>
      <c r="F64" s="492" t="s">
        <v>81</v>
      </c>
      <c r="G64" s="492"/>
      <c r="H64" s="43" t="s">
        <v>15</v>
      </c>
      <c r="I64" s="69"/>
      <c r="J64" s="356" t="str">
        <f>IF(I65="","",IF(I65&gt;L65,"○","×"))</f>
        <v>○</v>
      </c>
      <c r="K64" s="356"/>
      <c r="L64" s="356"/>
      <c r="M64" s="61"/>
      <c r="N64" s="60"/>
      <c r="O64" s="356" t="str">
        <f>IF(N65="","",IF(N65&gt;Q65,"○","×"))</f>
        <v>×</v>
      </c>
      <c r="P64" s="356"/>
      <c r="Q64" s="356"/>
      <c r="R64" s="68"/>
      <c r="S64" s="357"/>
      <c r="T64" s="357"/>
      <c r="U64" s="357"/>
      <c r="V64" s="357"/>
      <c r="W64" s="357"/>
      <c r="X64" s="341">
        <f>IF(AND(J64="",O64="",T64=""),"",COUNTIF(I64:W65,"○")*2+COUNTIF(I64:W65,"×"))</f>
        <v>3</v>
      </c>
      <c r="Y64" s="407"/>
      <c r="Z64" s="537">
        <f>IF(X64="","",RANK(X64,X60:Y65,))</f>
        <v>2</v>
      </c>
      <c r="AA64" s="538"/>
      <c r="AJ64" s="21" t="str">
        <f>B59&amp;Z64</f>
        <v>Ｇ2</v>
      </c>
      <c r="AK64" s="21" t="str">
        <f>B64</f>
        <v>野田</v>
      </c>
      <c r="AL64" s="21" t="str">
        <f>F64</f>
        <v>徳島</v>
      </c>
      <c r="AM64" s="19" t="str">
        <f>C65</f>
        <v>名西クラブ</v>
      </c>
    </row>
    <row r="65" spans="1:33" s="21" customFormat="1" ht="15" customHeight="1">
      <c r="A65" s="342"/>
      <c r="B65" s="72" t="s">
        <v>521</v>
      </c>
      <c r="C65" s="475" t="s">
        <v>302</v>
      </c>
      <c r="D65" s="475"/>
      <c r="E65" s="475"/>
      <c r="F65" s="475"/>
      <c r="G65" s="475"/>
      <c r="H65" s="74" t="s">
        <v>15</v>
      </c>
      <c r="I65" s="335">
        <f>IF(V61="","",V61)</f>
        <v>2</v>
      </c>
      <c r="J65" s="336"/>
      <c r="K65" s="6" t="s">
        <v>8</v>
      </c>
      <c r="L65" s="336">
        <f>IF(S61="","",S61)</f>
        <v>1</v>
      </c>
      <c r="M65" s="336"/>
      <c r="N65" s="339">
        <f>IF(V63="","",V63)</f>
        <v>0</v>
      </c>
      <c r="O65" s="336"/>
      <c r="P65" s="6" t="s">
        <v>8</v>
      </c>
      <c r="Q65" s="336">
        <f>IF(S63="","",S63)</f>
        <v>2</v>
      </c>
      <c r="R65" s="340"/>
      <c r="S65" s="351"/>
      <c r="T65" s="351"/>
      <c r="U65" s="351"/>
      <c r="V65" s="351"/>
      <c r="W65" s="351"/>
      <c r="X65" s="342"/>
      <c r="Y65" s="435"/>
      <c r="Z65" s="542"/>
      <c r="AA65" s="543"/>
    </row>
    <row r="66" spans="1:33" s="21" customFormat="1" ht="1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6"/>
      <c r="L66" s="16"/>
      <c r="M66" s="17"/>
      <c r="N66" s="16"/>
      <c r="O66" s="16"/>
      <c r="P66" s="16"/>
      <c r="Q66" s="16"/>
      <c r="R66" s="17"/>
      <c r="S66" s="16"/>
      <c r="T66" s="16"/>
      <c r="U66" s="17"/>
      <c r="V66" s="17"/>
      <c r="W66" s="17"/>
      <c r="X66" s="17"/>
      <c r="Y66" s="17"/>
      <c r="Z66" s="16"/>
      <c r="AA66" s="16"/>
      <c r="AB66" s="16"/>
      <c r="AC66" s="16"/>
    </row>
    <row r="67" spans="1:33" s="21" customFormat="1" ht="15" customHeight="1">
      <c r="A67" s="358" t="s">
        <v>53</v>
      </c>
      <c r="B67" s="358"/>
      <c r="C67" s="358"/>
      <c r="D67" s="358"/>
      <c r="E67" s="358"/>
      <c r="F67" s="35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21" customFormat="1" ht="15" customHeight="1">
      <c r="A68" s="359" t="s">
        <v>45</v>
      </c>
      <c r="B68" s="359"/>
      <c r="C68" s="359"/>
      <c r="D68" s="359"/>
      <c r="E68" s="359"/>
      <c r="F68" s="359"/>
      <c r="G68" s="2" t="s">
        <v>7</v>
      </c>
      <c r="H68" s="17">
        <v>2</v>
      </c>
      <c r="I68" s="17" t="s">
        <v>27</v>
      </c>
      <c r="J68" s="17">
        <v>3</v>
      </c>
      <c r="K68" s="358" t="s">
        <v>50</v>
      </c>
      <c r="L68" s="359"/>
      <c r="M68" s="17"/>
      <c r="N68" s="2" t="s">
        <v>16</v>
      </c>
      <c r="O68" s="17">
        <v>1</v>
      </c>
      <c r="P68" s="17" t="s">
        <v>27</v>
      </c>
      <c r="Q68" s="17">
        <v>3</v>
      </c>
      <c r="R68" s="358" t="s">
        <v>51</v>
      </c>
      <c r="S68" s="359"/>
      <c r="T68" s="17"/>
      <c r="U68" s="2" t="s">
        <v>28</v>
      </c>
      <c r="V68" s="17">
        <v>1</v>
      </c>
      <c r="W68" s="17" t="s">
        <v>27</v>
      </c>
      <c r="X68" s="17">
        <v>2</v>
      </c>
      <c r="Y68" s="358" t="s">
        <v>52</v>
      </c>
      <c r="Z68" s="359"/>
      <c r="AA68" s="17"/>
      <c r="AB68" s="17"/>
      <c r="AC68" s="17"/>
      <c r="AD68" s="17"/>
      <c r="AE68" s="17"/>
      <c r="AF68" s="17"/>
      <c r="AG68" s="17"/>
    </row>
    <row r="69" spans="1:33" s="21" customFormat="1" ht="15" customHeight="1">
      <c r="A69" s="17"/>
      <c r="B69" s="17"/>
      <c r="C69" s="17"/>
      <c r="D69" s="17"/>
      <c r="E69" s="17"/>
      <c r="F69" s="17"/>
      <c r="G69" s="2"/>
      <c r="H69" s="17"/>
      <c r="I69" s="17"/>
      <c r="J69" s="17"/>
      <c r="K69" s="2"/>
      <c r="L69" s="17"/>
      <c r="M69" s="17"/>
      <c r="N69" s="2"/>
      <c r="O69" s="17"/>
      <c r="P69" s="17"/>
      <c r="Q69" s="17"/>
      <c r="R69" s="2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21" customFormat="1" ht="15" customHeight="1">
      <c r="A70" s="2" t="s">
        <v>9</v>
      </c>
      <c r="B70" s="321" t="s">
        <v>335</v>
      </c>
      <c r="C70" s="354"/>
      <c r="D70" s="354"/>
      <c r="E70" s="354"/>
      <c r="F70" s="354"/>
      <c r="G70" s="354"/>
      <c r="H70" s="354"/>
      <c r="I70" s="2" t="s">
        <v>10</v>
      </c>
      <c r="J70" s="16"/>
      <c r="K70" s="17"/>
      <c r="L70" s="17"/>
      <c r="M70" s="17"/>
      <c r="N70" s="17"/>
      <c r="O70" s="17"/>
      <c r="P70" s="19"/>
      <c r="Q70" s="17"/>
      <c r="R70" s="17"/>
      <c r="S70" s="17"/>
      <c r="T70" s="17"/>
      <c r="U70" s="17"/>
    </row>
    <row r="71" spans="1:33" s="21" customFormat="1" ht="15" customHeight="1">
      <c r="T71" s="469" t="str">
        <f>IF(ISERROR(VLOOKUP(AA71&amp;AB71,$AJ:$AO,2,FALSE))=TRUE,"",VLOOKUP(AA71&amp;AB71,$AJ:$AO,2,FALSE))</f>
        <v>笹山</v>
      </c>
      <c r="U71" s="470"/>
      <c r="V71" s="470"/>
      <c r="W71" s="38" t="s">
        <v>14</v>
      </c>
      <c r="X71" s="471" t="str">
        <f>IF(ISERROR(VLOOKUP(AA71&amp;AB71,$AJ:$AO,3,FALSE))=TRUE,"",VLOOKUP(AA71&amp;AB71,$AJ:$AO,3,FALSE))</f>
        <v>徳島</v>
      </c>
      <c r="Y71" s="471"/>
      <c r="Z71" s="39" t="s">
        <v>15</v>
      </c>
      <c r="AA71" s="306" t="s">
        <v>5</v>
      </c>
      <c r="AB71" s="307">
        <v>1</v>
      </c>
    </row>
    <row r="72" spans="1:33" s="21" customFormat="1" ht="15" customHeight="1" thickBot="1">
      <c r="A72" s="306" t="s">
        <v>3</v>
      </c>
      <c r="B72" s="307">
        <v>1</v>
      </c>
      <c r="C72" s="469" t="str">
        <f>IF(ISERROR(VLOOKUP(A72&amp;B72,$AJ:$AO,2,FALSE))=TRUE,"",VLOOKUP(A72&amp;B72,$AJ:$AO,2,FALSE))</f>
        <v>横山</v>
      </c>
      <c r="D72" s="470"/>
      <c r="E72" s="470"/>
      <c r="F72" s="38" t="s">
        <v>14</v>
      </c>
      <c r="G72" s="471" t="str">
        <f>IF(ISERROR(VLOOKUP(A72&amp;B72,$AJ:$AO,3,FALSE))=TRUE,"",VLOOKUP(A72&amp;B72,$AJ:$AO,3,FALSE))</f>
        <v>高知</v>
      </c>
      <c r="H72" s="471"/>
      <c r="I72" s="39" t="s">
        <v>15</v>
      </c>
      <c r="J72" s="224"/>
      <c r="K72" s="215"/>
      <c r="L72" s="94"/>
      <c r="N72" s="94"/>
      <c r="O72" s="90"/>
      <c r="Q72" s="94"/>
      <c r="R72" s="92"/>
      <c r="S72" s="157"/>
      <c r="T72" s="77" t="s">
        <v>14</v>
      </c>
      <c r="U72" s="472" t="str">
        <f>IF(ISERROR(VLOOKUP(AA71&amp;AB71,$AJ:$AO,4,FALSE))=TRUE,"",VLOOKUP(AA71&amp;AB71,$AJ:$AO,4,FALSE))</f>
        <v>ベアーズ</v>
      </c>
      <c r="V72" s="472"/>
      <c r="W72" s="472"/>
      <c r="X72" s="472"/>
      <c r="Y72" s="472"/>
      <c r="Z72" s="74" t="s">
        <v>15</v>
      </c>
      <c r="AA72" s="307"/>
      <c r="AB72" s="307"/>
    </row>
    <row r="73" spans="1:33" s="21" customFormat="1" ht="15" customHeight="1" thickTop="1" thickBot="1">
      <c r="A73" s="307"/>
      <c r="B73" s="307"/>
      <c r="C73" s="77" t="s">
        <v>14</v>
      </c>
      <c r="D73" s="472" t="str">
        <f>IF(ISERROR(VLOOKUP(A72&amp;B72,$AJ:$AO,4,FALSE))=TRUE,"",VLOOKUP(A72&amp;B72,$AJ:$AO,4,FALSE))</f>
        <v>ピンポン館</v>
      </c>
      <c r="E73" s="472"/>
      <c r="F73" s="472"/>
      <c r="G73" s="472"/>
      <c r="H73" s="472"/>
      <c r="I73" s="74" t="s">
        <v>15</v>
      </c>
      <c r="J73" s="208"/>
      <c r="K73" s="234"/>
      <c r="L73" s="94"/>
      <c r="N73" s="94"/>
      <c r="O73" s="94"/>
      <c r="Q73" s="221"/>
      <c r="R73" s="264"/>
      <c r="S73" s="208"/>
      <c r="T73" s="469" t="str">
        <f>IF(ISERROR(VLOOKUP(AA73&amp;AB73,$AJ:$AO,2,FALSE))=TRUE,"",VLOOKUP(AA73&amp;AB73,$AJ:$AO,2,FALSE))</f>
        <v>井内</v>
      </c>
      <c r="U73" s="470"/>
      <c r="V73" s="470"/>
      <c r="W73" s="38" t="s">
        <v>14</v>
      </c>
      <c r="X73" s="471" t="str">
        <f>IF(ISERROR(VLOOKUP(AA73&amp;AB73,$AJ:$AO,3,FALSE))=TRUE,"",VLOOKUP(AA73&amp;AB73,$AJ:$AO,3,FALSE))</f>
        <v>徳島</v>
      </c>
      <c r="Y73" s="471"/>
      <c r="Z73" s="39" t="s">
        <v>15</v>
      </c>
      <c r="AA73" s="306" t="s">
        <v>20</v>
      </c>
      <c r="AB73" s="307">
        <v>1</v>
      </c>
    </row>
    <row r="74" spans="1:33" s="21" customFormat="1" ht="15" customHeight="1" thickTop="1" thickBot="1">
      <c r="A74" s="306" t="s">
        <v>19</v>
      </c>
      <c r="B74" s="307">
        <v>1</v>
      </c>
      <c r="C74" s="469" t="str">
        <f>IF(ISERROR(VLOOKUP(A74&amp;B74,$AJ:$AO,2,FALSE))=TRUE,"",VLOOKUP(A74&amp;B74,$AJ:$AO,2,FALSE))</f>
        <v>杉村</v>
      </c>
      <c r="D74" s="470"/>
      <c r="E74" s="470"/>
      <c r="F74" s="38" t="s">
        <v>14</v>
      </c>
      <c r="G74" s="471" t="str">
        <f>IF(ISERROR(VLOOKUP(A74&amp;B74,$AJ:$AO,3,FALSE))=TRUE,"",VLOOKUP(A74&amp;B74,$AJ:$AO,3,FALSE))</f>
        <v>香川</v>
      </c>
      <c r="H74" s="471"/>
      <c r="I74" s="39" t="s">
        <v>15</v>
      </c>
      <c r="J74" s="156"/>
      <c r="K74" s="234"/>
      <c r="L74" s="94"/>
      <c r="M74" s="238"/>
      <c r="N74" s="232"/>
      <c r="O74" s="97"/>
      <c r="Q74" s="223"/>
      <c r="R74" s="208"/>
      <c r="S74" s="242"/>
      <c r="T74" s="77" t="s">
        <v>14</v>
      </c>
      <c r="U74" s="472" t="str">
        <f>IF(ISERROR(VLOOKUP(AA73&amp;AB73,$AJ:$AO,4,FALSE))=TRUE,"",VLOOKUP(AA73&amp;AB73,$AJ:$AO,4,FALSE))</f>
        <v>北島体協</v>
      </c>
      <c r="V74" s="472"/>
      <c r="W74" s="472"/>
      <c r="X74" s="472"/>
      <c r="Y74" s="472"/>
      <c r="Z74" s="74" t="s">
        <v>15</v>
      </c>
      <c r="AA74" s="307"/>
      <c r="AB74" s="307"/>
    </row>
    <row r="75" spans="1:33" s="21" customFormat="1" ht="15" customHeight="1" thickTop="1" thickBot="1">
      <c r="A75" s="307"/>
      <c r="B75" s="307"/>
      <c r="C75" s="77" t="s">
        <v>14</v>
      </c>
      <c r="D75" s="472" t="str">
        <f>IF(ISERROR(VLOOKUP(A74&amp;B74,$AJ:$AO,4,FALSE))=TRUE,"",VLOOKUP(A74&amp;B74,$AJ:$AO,4,FALSE))</f>
        <v>卓窓会</v>
      </c>
      <c r="E75" s="472"/>
      <c r="F75" s="472"/>
      <c r="G75" s="472"/>
      <c r="H75" s="472"/>
      <c r="I75" s="74" t="s">
        <v>15</v>
      </c>
      <c r="J75" s="217"/>
      <c r="K75" s="258"/>
      <c r="L75" s="225"/>
      <c r="M75" s="208"/>
      <c r="N75" s="208"/>
      <c r="O75" s="158"/>
      <c r="P75" s="158"/>
      <c r="Q75" s="92"/>
      <c r="R75" s="174"/>
      <c r="S75" s="163"/>
      <c r="T75" s="469" t="str">
        <f>IF(ISERROR(VLOOKUP(AA75&amp;AB75,$AJ:$AO,2,FALSE))=TRUE,"",VLOOKUP(AA75&amp;AB75,$AJ:$AO,2,FALSE))</f>
        <v>藤村</v>
      </c>
      <c r="U75" s="470"/>
      <c r="V75" s="470"/>
      <c r="W75" s="38" t="s">
        <v>14</v>
      </c>
      <c r="X75" s="471" t="str">
        <f>IF(ISERROR(VLOOKUP(AA75&amp;AB75,$AJ:$AO,3,FALSE))=TRUE,"",VLOOKUP(AA75&amp;AB75,$AJ:$AO,3,FALSE))</f>
        <v>香川</v>
      </c>
      <c r="Y75" s="471"/>
      <c r="Z75" s="39" t="s">
        <v>15</v>
      </c>
      <c r="AA75" s="306" t="s">
        <v>21</v>
      </c>
      <c r="AB75" s="307">
        <v>1</v>
      </c>
    </row>
    <row r="76" spans="1:33" s="21" customFormat="1" ht="15" customHeight="1" thickTop="1" thickBot="1">
      <c r="A76" s="306" t="s">
        <v>6</v>
      </c>
      <c r="B76" s="307">
        <v>1</v>
      </c>
      <c r="C76" s="469" t="str">
        <f>IF(ISERROR(VLOOKUP(A76&amp;B76,$AJ:$AO,2,FALSE))=TRUE,"",VLOOKUP(A76&amp;B76,$AJ:$AO,2,FALSE))</f>
        <v>秋山</v>
      </c>
      <c r="D76" s="470"/>
      <c r="E76" s="470"/>
      <c r="F76" s="38" t="s">
        <v>14</v>
      </c>
      <c r="G76" s="471" t="str">
        <f>IF(ISERROR(VLOOKUP(A76&amp;B76,$AJ:$AO,3,FALSE))=TRUE,"",VLOOKUP(A76&amp;B76,$AJ:$AO,3,FALSE))</f>
        <v>香川</v>
      </c>
      <c r="H76" s="471"/>
      <c r="I76" s="39" t="s">
        <v>15</v>
      </c>
      <c r="J76" s="162"/>
      <c r="K76" s="94"/>
      <c r="L76" s="94"/>
      <c r="N76" s="94"/>
      <c r="O76" s="94"/>
      <c r="Q76" s="92"/>
      <c r="R76" s="259"/>
      <c r="S76" s="157"/>
      <c r="T76" s="77" t="s">
        <v>14</v>
      </c>
      <c r="U76" s="472" t="str">
        <f>IF(ISERROR(VLOOKUP(AA75&amp;AB75,$AJ:$AO,4,FALSE))=TRUE,"",VLOOKUP(AA75&amp;AB75,$AJ:$AO,4,FALSE))</f>
        <v>丸亀ＳＣ</v>
      </c>
      <c r="V76" s="472"/>
      <c r="W76" s="472"/>
      <c r="X76" s="472"/>
      <c r="Y76" s="472"/>
      <c r="Z76" s="74" t="s">
        <v>15</v>
      </c>
      <c r="AA76" s="307"/>
      <c r="AB76" s="307"/>
    </row>
    <row r="77" spans="1:33" s="21" customFormat="1" ht="15" customHeight="1" thickTop="1" thickBot="1">
      <c r="A77" s="307"/>
      <c r="B77" s="307"/>
      <c r="C77" s="77" t="s">
        <v>14</v>
      </c>
      <c r="D77" s="472" t="str">
        <f>IF(ISERROR(VLOOKUP(A76&amp;B76,$AJ:$AO,4,FALSE))=TRUE,"",VLOOKUP(A76&amp;B76,$AJ:$AO,4,FALSE))</f>
        <v>ｳﾞｨｽﾎﾟことひら</v>
      </c>
      <c r="E77" s="472"/>
      <c r="F77" s="472"/>
      <c r="G77" s="472"/>
      <c r="H77" s="472"/>
      <c r="I77" s="74" t="s">
        <v>15</v>
      </c>
      <c r="J77" s="94"/>
      <c r="K77" s="94"/>
      <c r="L77" s="94"/>
      <c r="N77" s="94"/>
      <c r="O77" s="94"/>
      <c r="Q77" s="94"/>
      <c r="R77" s="216"/>
      <c r="S77" s="208"/>
      <c r="T77" s="469" t="str">
        <f>IF(ISERROR(VLOOKUP(AA77&amp;AB77,$AJ:$AO,2,FALSE))=TRUE,"",VLOOKUP(AA77&amp;AB77,$AJ:$AO,2,FALSE))</f>
        <v>鏡</v>
      </c>
      <c r="U77" s="470"/>
      <c r="V77" s="470"/>
      <c r="W77" s="38" t="s">
        <v>14</v>
      </c>
      <c r="X77" s="471" t="str">
        <f>IF(ISERROR(VLOOKUP(AA77&amp;AB77,$AJ:$AO,3,FALSE))=TRUE,"",VLOOKUP(AA77&amp;AB77,$AJ:$AO,3,FALSE))</f>
        <v>徳島</v>
      </c>
      <c r="Y77" s="471"/>
      <c r="Z77" s="39" t="s">
        <v>15</v>
      </c>
      <c r="AA77" s="306" t="s">
        <v>4</v>
      </c>
      <c r="AB77" s="307">
        <v>1</v>
      </c>
    </row>
    <row r="78" spans="1:33" s="21" customFormat="1" ht="15" customHeight="1" thickTop="1">
      <c r="J78" s="90"/>
      <c r="K78" s="90"/>
      <c r="L78" s="90"/>
      <c r="N78" s="90"/>
      <c r="O78" s="90"/>
      <c r="Q78" s="90"/>
      <c r="R78" s="90"/>
      <c r="S78" s="222"/>
      <c r="T78" s="77" t="s">
        <v>14</v>
      </c>
      <c r="U78" s="472" t="str">
        <f>IF(ISERROR(VLOOKUP(AA77&amp;AB77,$AJ:$AO,4,FALSE))=TRUE,"",VLOOKUP(AA77&amp;AB77,$AJ:$AO,4,FALSE))</f>
        <v>チームHIURA</v>
      </c>
      <c r="V78" s="472"/>
      <c r="W78" s="472"/>
      <c r="X78" s="472"/>
      <c r="Y78" s="472"/>
      <c r="Z78" s="74" t="s">
        <v>15</v>
      </c>
      <c r="AA78" s="307"/>
      <c r="AB78" s="307"/>
    </row>
    <row r="79" spans="1:33" s="21" customFormat="1" ht="15" customHeight="1">
      <c r="A79" s="2" t="s">
        <v>9</v>
      </c>
      <c r="B79" s="321" t="s">
        <v>336</v>
      </c>
      <c r="C79" s="354"/>
      <c r="D79" s="354"/>
      <c r="E79" s="354"/>
      <c r="F79" s="354"/>
      <c r="G79" s="354"/>
      <c r="H79" s="354"/>
      <c r="I79" s="2" t="s">
        <v>10</v>
      </c>
      <c r="J79" s="156"/>
      <c r="K79" s="156"/>
      <c r="L79" s="156"/>
      <c r="N79" s="156"/>
      <c r="O79" s="156"/>
      <c r="Q79" s="94"/>
      <c r="R79" s="156"/>
      <c r="S79" s="156"/>
      <c r="T79" s="17"/>
      <c r="U79" s="17"/>
    </row>
    <row r="80" spans="1:33" s="21" customFormat="1" ht="15" customHeight="1">
      <c r="J80" s="90"/>
      <c r="K80" s="90"/>
      <c r="L80" s="90"/>
      <c r="N80" s="90"/>
      <c r="O80" s="90"/>
      <c r="Q80" s="90"/>
      <c r="R80" s="90"/>
      <c r="S80" s="90"/>
      <c r="T80" s="558" t="str">
        <f>IF(ISERROR(VLOOKUP(AA80&amp;AB80,$AJ:$AO,2,FALSE))=TRUE,"",VLOOKUP(AA80&amp;AB80,$AJ:$AO,2,FALSE))</f>
        <v>加藤</v>
      </c>
      <c r="U80" s="559"/>
      <c r="V80" s="559"/>
      <c r="W80" s="275" t="s">
        <v>14</v>
      </c>
      <c r="X80" s="560" t="str">
        <f>IF(ISERROR(VLOOKUP(AA80&amp;AB80,$AJ:$AO,3,FALSE))=TRUE,"",VLOOKUP(AA80&amp;AB80,$AJ:$AO,3,FALSE))</f>
        <v>香川</v>
      </c>
      <c r="Y80" s="560"/>
      <c r="Z80" s="276" t="s">
        <v>15</v>
      </c>
      <c r="AA80" s="306" t="s">
        <v>5</v>
      </c>
      <c r="AB80" s="307">
        <v>2</v>
      </c>
    </row>
    <row r="81" spans="1:28" s="21" customFormat="1" ht="15" customHeight="1" thickBot="1">
      <c r="A81" s="306" t="s">
        <v>3</v>
      </c>
      <c r="B81" s="307">
        <v>2</v>
      </c>
      <c r="C81" s="469" t="str">
        <f>IF(ISERROR(VLOOKUP(A81&amp;B81,$AJ:$AO,2,FALSE))=TRUE,"",VLOOKUP(A81&amp;B81,$AJ:$AO,2,FALSE))</f>
        <v>吉成</v>
      </c>
      <c r="D81" s="470"/>
      <c r="E81" s="470"/>
      <c r="F81" s="38" t="s">
        <v>14</v>
      </c>
      <c r="G81" s="471" t="str">
        <f>IF(ISERROR(VLOOKUP(A81&amp;B81,$AJ:$AO,3,FALSE))=TRUE,"",VLOOKUP(A81&amp;B81,$AJ:$AO,3,FALSE))</f>
        <v>徳島</v>
      </c>
      <c r="H81" s="471"/>
      <c r="I81" s="39" t="s">
        <v>15</v>
      </c>
      <c r="J81" s="97"/>
      <c r="K81" s="97"/>
      <c r="L81" s="94"/>
      <c r="N81" s="94"/>
      <c r="O81" s="90"/>
      <c r="Q81" s="94"/>
      <c r="R81" s="92"/>
      <c r="S81" s="157"/>
      <c r="T81" s="277" t="s">
        <v>14</v>
      </c>
      <c r="U81" s="561" t="str">
        <f>IF(ISERROR(VLOOKUP(AA80&amp;AB80,$AJ:$AO,4,FALSE))=TRUE,"",VLOOKUP(AA80&amp;AB80,$AJ:$AO,4,FALSE))</f>
        <v>卓窓会</v>
      </c>
      <c r="V81" s="561"/>
      <c r="W81" s="561"/>
      <c r="X81" s="561"/>
      <c r="Y81" s="561"/>
      <c r="Z81" s="278" t="s">
        <v>15</v>
      </c>
      <c r="AA81" s="307"/>
      <c r="AB81" s="307"/>
    </row>
    <row r="82" spans="1:28" s="21" customFormat="1" ht="15" customHeight="1" thickTop="1" thickBot="1">
      <c r="A82" s="307"/>
      <c r="B82" s="307"/>
      <c r="C82" s="77" t="s">
        <v>14</v>
      </c>
      <c r="D82" s="472" t="str">
        <f>IF(ISERROR(VLOOKUP(A81&amp;B81,$AJ:$AO,4,FALSE))=TRUE,"",VLOOKUP(A81&amp;B81,$AJ:$AO,4,FALSE))</f>
        <v>個人</v>
      </c>
      <c r="E82" s="472"/>
      <c r="F82" s="472"/>
      <c r="G82" s="472"/>
      <c r="H82" s="472"/>
      <c r="I82" s="74" t="s">
        <v>15</v>
      </c>
      <c r="J82" s="158"/>
      <c r="K82" s="210"/>
      <c r="L82" s="99"/>
      <c r="N82" s="94"/>
      <c r="O82" s="94"/>
      <c r="Q82" s="221"/>
      <c r="R82" s="216"/>
      <c r="S82" s="229"/>
      <c r="T82" s="469" t="str">
        <f>IF(ISERROR(VLOOKUP(AA82&amp;AB82,$AJ:$AO,2,FALSE))=TRUE,"",VLOOKUP(AA82&amp;AB82,$AJ:$AO,2,FALSE))</f>
        <v>杉村</v>
      </c>
      <c r="U82" s="470"/>
      <c r="V82" s="470"/>
      <c r="W82" s="38" t="s">
        <v>14</v>
      </c>
      <c r="X82" s="471" t="str">
        <f>IF(ISERROR(VLOOKUP(AA82&amp;AB82,$AJ:$AO,3,FALSE))=TRUE,"",VLOOKUP(AA82&amp;AB82,$AJ:$AO,3,FALSE))</f>
        <v>香川</v>
      </c>
      <c r="Y82" s="471"/>
      <c r="Z82" s="39" t="s">
        <v>15</v>
      </c>
      <c r="AA82" s="306" t="s">
        <v>20</v>
      </c>
      <c r="AB82" s="307">
        <v>2</v>
      </c>
    </row>
    <row r="83" spans="1:28" s="21" customFormat="1" ht="15" customHeight="1" thickTop="1" thickBot="1">
      <c r="A83" s="306" t="s">
        <v>19</v>
      </c>
      <c r="B83" s="307">
        <v>2</v>
      </c>
      <c r="C83" s="469" t="str">
        <f>IF(ISERROR(VLOOKUP(A83&amp;B83,$AJ:$AO,2,FALSE))=TRUE,"",VLOOKUP(A83&amp;B83,$AJ:$AO,2,FALSE))</f>
        <v>原</v>
      </c>
      <c r="D83" s="470"/>
      <c r="E83" s="470"/>
      <c r="F83" s="38" t="s">
        <v>14</v>
      </c>
      <c r="G83" s="471" t="str">
        <f>IF(ISERROR(VLOOKUP(A83&amp;B83,$AJ:$AO,3,FALSE))=TRUE,"",VLOOKUP(A83&amp;B83,$AJ:$AO,3,FALSE))</f>
        <v>徳島</v>
      </c>
      <c r="H83" s="471"/>
      <c r="I83" s="39" t="s">
        <v>15</v>
      </c>
      <c r="J83" s="156"/>
      <c r="K83" s="175"/>
      <c r="L83" s="99"/>
      <c r="M83" s="238"/>
      <c r="N83" s="232"/>
      <c r="O83" s="97"/>
      <c r="Q83" s="223"/>
      <c r="R83" s="208"/>
      <c r="S83" s="163"/>
      <c r="T83" s="77" t="s">
        <v>14</v>
      </c>
      <c r="U83" s="472" t="str">
        <f>IF(ISERROR(VLOOKUP(AA82&amp;AB82,$AJ:$AO,4,FALSE))=TRUE,"",VLOOKUP(AA82&amp;AB82,$AJ:$AO,4,FALSE))</f>
        <v>高松卓愛クラブ</v>
      </c>
      <c r="V83" s="472"/>
      <c r="W83" s="472"/>
      <c r="X83" s="472"/>
      <c r="Y83" s="472"/>
      <c r="Z83" s="74" t="s">
        <v>15</v>
      </c>
      <c r="AA83" s="307"/>
      <c r="AB83" s="307"/>
    </row>
    <row r="84" spans="1:28" s="21" customFormat="1" ht="15" customHeight="1" thickTop="1" thickBot="1">
      <c r="A84" s="307"/>
      <c r="B84" s="307"/>
      <c r="C84" s="77" t="s">
        <v>14</v>
      </c>
      <c r="D84" s="472" t="str">
        <f>IF(ISERROR(VLOOKUP(A83&amp;B83,$AJ:$AO,4,FALSE))=TRUE,"",VLOOKUP(A83&amp;B83,$AJ:$AO,4,FALSE))</f>
        <v>名西クラブ</v>
      </c>
      <c r="E84" s="472"/>
      <c r="F84" s="472"/>
      <c r="G84" s="472"/>
      <c r="H84" s="472"/>
      <c r="I84" s="74" t="s">
        <v>15</v>
      </c>
      <c r="J84" s="159"/>
      <c r="K84" s="254"/>
      <c r="L84" s="226"/>
      <c r="M84" s="208"/>
      <c r="N84" s="208"/>
      <c r="O84" s="209"/>
      <c r="P84" s="209"/>
      <c r="Q84" s="92"/>
      <c r="R84" s="174"/>
      <c r="S84" s="163"/>
      <c r="T84" s="469" t="str">
        <f>IF(ISERROR(VLOOKUP(AA84&amp;AB84,$AJ:$AO,2,FALSE))=TRUE,"",VLOOKUP(AA84&amp;AB84,$AJ:$AO,2,FALSE))</f>
        <v>野田</v>
      </c>
      <c r="U84" s="470"/>
      <c r="V84" s="470"/>
      <c r="W84" s="38" t="s">
        <v>14</v>
      </c>
      <c r="X84" s="471" t="str">
        <f>IF(ISERROR(VLOOKUP(AA84&amp;AB84,$AJ:$AO,3,FALSE))=TRUE,"",VLOOKUP(AA84&amp;AB84,$AJ:$AO,3,FALSE))</f>
        <v>徳島</v>
      </c>
      <c r="Y84" s="471"/>
      <c r="Z84" s="39" t="s">
        <v>15</v>
      </c>
      <c r="AA84" s="306" t="s">
        <v>21</v>
      </c>
      <c r="AB84" s="307">
        <v>2</v>
      </c>
    </row>
    <row r="85" spans="1:28" s="21" customFormat="1" ht="15" customHeight="1" thickTop="1" thickBot="1">
      <c r="A85" s="306" t="s">
        <v>6</v>
      </c>
      <c r="B85" s="307">
        <v>2</v>
      </c>
      <c r="C85" s="469" t="str">
        <f>IF(ISERROR(VLOOKUP(A85&amp;B85,$AJ:$AO,2,FALSE))=TRUE,"",VLOOKUP(A85&amp;B85,$AJ:$AO,2,FALSE))</f>
        <v>津田</v>
      </c>
      <c r="D85" s="470"/>
      <c r="E85" s="470"/>
      <c r="F85" s="38" t="s">
        <v>14</v>
      </c>
      <c r="G85" s="471" t="str">
        <f>IF(ISERROR(VLOOKUP(A85&amp;B85,$AJ:$AO,3,FALSE))=TRUE,"",VLOOKUP(A85&amp;B85,$AJ:$AO,3,FALSE))</f>
        <v>徳島</v>
      </c>
      <c r="H85" s="471"/>
      <c r="I85" s="39" t="s">
        <v>15</v>
      </c>
      <c r="J85" s="266"/>
      <c r="K85" s="94"/>
      <c r="L85" s="94"/>
      <c r="N85" s="94"/>
      <c r="O85" s="94"/>
      <c r="Q85" s="92"/>
      <c r="R85" s="259"/>
      <c r="S85" s="157"/>
      <c r="T85" s="77" t="s">
        <v>14</v>
      </c>
      <c r="U85" s="472" t="str">
        <f>IF(ISERROR(VLOOKUP(AA84&amp;AB84,$AJ:$AO,4,FALSE))=TRUE,"",VLOOKUP(AA84&amp;AB84,$AJ:$AO,4,FALSE))</f>
        <v>名西クラブ</v>
      </c>
      <c r="V85" s="472"/>
      <c r="W85" s="472"/>
      <c r="X85" s="472"/>
      <c r="Y85" s="472"/>
      <c r="Z85" s="74" t="s">
        <v>15</v>
      </c>
      <c r="AA85" s="307"/>
      <c r="AB85" s="307"/>
    </row>
    <row r="86" spans="1:28" s="21" customFormat="1" ht="15" customHeight="1" thickTop="1" thickBot="1">
      <c r="A86" s="307"/>
      <c r="B86" s="307"/>
      <c r="C86" s="77" t="s">
        <v>14</v>
      </c>
      <c r="D86" s="472" t="str">
        <f>IF(ISERROR(VLOOKUP(A85&amp;B85,$AJ:$AO,4,FALSE))=TRUE,"",VLOOKUP(A85&amp;B85,$AJ:$AO,4,FALSE))</f>
        <v>牟岐クラブ</v>
      </c>
      <c r="E86" s="472"/>
      <c r="F86" s="472"/>
      <c r="G86" s="472"/>
      <c r="H86" s="472"/>
      <c r="I86" s="74" t="s">
        <v>15</v>
      </c>
      <c r="J86" s="225"/>
      <c r="K86" s="94"/>
      <c r="L86" s="94"/>
      <c r="N86" s="94"/>
      <c r="O86" s="94"/>
      <c r="Q86" s="94"/>
      <c r="R86" s="216"/>
      <c r="S86" s="243"/>
      <c r="T86" s="469" t="str">
        <f>IF(ISERROR(VLOOKUP(AA86&amp;AB86,$AJ:$AO,2,FALSE))=TRUE,"",VLOOKUP(AA86&amp;AB86,$AJ:$AO,2,FALSE))</f>
        <v>早原</v>
      </c>
      <c r="U86" s="470"/>
      <c r="V86" s="470"/>
      <c r="W86" s="38" t="s">
        <v>14</v>
      </c>
      <c r="X86" s="471" t="str">
        <f>IF(ISERROR(VLOOKUP(AA86&amp;AB86,$AJ:$AO,3,FALSE))=TRUE,"",VLOOKUP(AA86&amp;AB86,$AJ:$AO,3,FALSE))</f>
        <v>香川</v>
      </c>
      <c r="Y86" s="471"/>
      <c r="Z86" s="39" t="s">
        <v>15</v>
      </c>
      <c r="AA86" s="306" t="s">
        <v>4</v>
      </c>
      <c r="AB86" s="307">
        <v>2</v>
      </c>
    </row>
    <row r="87" spans="1:28" s="21" customFormat="1" ht="15" customHeight="1" thickTop="1">
      <c r="T87" s="77" t="s">
        <v>14</v>
      </c>
      <c r="U87" s="472" t="str">
        <f>IF(ISERROR(VLOOKUP(AA86&amp;AB86,$AJ:$AO,4,FALSE))=TRUE,"",VLOOKUP(AA86&amp;AB86,$AJ:$AO,4,FALSE))</f>
        <v>ＡＳＣ</v>
      </c>
      <c r="V87" s="472"/>
      <c r="W87" s="472"/>
      <c r="X87" s="472"/>
      <c r="Y87" s="472"/>
      <c r="Z87" s="74" t="s">
        <v>15</v>
      </c>
      <c r="AA87" s="307"/>
      <c r="AB87" s="307"/>
    </row>
    <row r="88" spans="1:28" s="21" customFormat="1" ht="15" customHeight="1">
      <c r="A88" s="2" t="s">
        <v>9</v>
      </c>
      <c r="B88" s="321" t="s">
        <v>404</v>
      </c>
      <c r="C88" s="354"/>
      <c r="D88" s="354"/>
      <c r="E88" s="354"/>
      <c r="F88" s="354"/>
      <c r="G88" s="354"/>
      <c r="H88" s="354"/>
      <c r="I88" s="2" t="s">
        <v>10</v>
      </c>
      <c r="J88" s="167"/>
      <c r="K88" s="167"/>
      <c r="L88" s="167"/>
      <c r="N88" s="167"/>
      <c r="O88" s="167"/>
      <c r="Q88" s="19"/>
      <c r="R88" s="167"/>
      <c r="S88" s="167"/>
      <c r="T88" s="17"/>
      <c r="U88" s="17"/>
    </row>
    <row r="89" spans="1:28" s="21" customFormat="1" ht="15" customHeight="1">
      <c r="T89" s="469" t="str">
        <f>IF(ISERROR(VLOOKUP(AA89&amp;AB89,$AJ:$AO,2,FALSE))=TRUE,"",VLOOKUP(AA89&amp;AB89,$AJ:$AO,2,FALSE))</f>
        <v/>
      </c>
      <c r="U89" s="470"/>
      <c r="V89" s="470"/>
      <c r="W89" s="38" t="s">
        <v>14</v>
      </c>
      <c r="X89" s="471" t="str">
        <f>IF(ISERROR(VLOOKUP(AA89&amp;AB89,$AJ:$AO,3,FALSE))=TRUE,"",VLOOKUP(AA89&amp;AB89,$AJ:$AO,3,FALSE))</f>
        <v/>
      </c>
      <c r="Y89" s="471"/>
      <c r="Z89" s="39" t="s">
        <v>15</v>
      </c>
      <c r="AA89" s="306" t="s">
        <v>5</v>
      </c>
      <c r="AB89" s="307">
        <v>3</v>
      </c>
    </row>
    <row r="90" spans="1:28" s="21" customFormat="1" ht="15" customHeight="1" thickBot="1">
      <c r="A90" s="306" t="s">
        <v>3</v>
      </c>
      <c r="B90" s="307">
        <v>3</v>
      </c>
      <c r="C90" s="469" t="str">
        <f>IF(ISERROR(VLOOKUP(A90&amp;B90,$AJ:$AO,2,FALSE))=TRUE,"",VLOOKUP(A90&amp;B90,$AJ:$AO,2,FALSE))</f>
        <v>河田</v>
      </c>
      <c r="D90" s="470"/>
      <c r="E90" s="470"/>
      <c r="F90" s="38" t="s">
        <v>14</v>
      </c>
      <c r="G90" s="471" t="str">
        <f>IF(ISERROR(VLOOKUP(A90&amp;B90,$AJ:$AO,3,FALSE))=TRUE,"",VLOOKUP(A90&amp;B90,$AJ:$AO,3,FALSE))</f>
        <v>香川</v>
      </c>
      <c r="H90" s="471"/>
      <c r="I90" s="39" t="s">
        <v>15</v>
      </c>
      <c r="J90" s="23"/>
      <c r="K90" s="97"/>
      <c r="L90" s="94"/>
      <c r="N90" s="94"/>
      <c r="O90" s="90"/>
      <c r="Q90" s="94"/>
      <c r="R90" s="92"/>
      <c r="S90" s="170"/>
      <c r="T90" s="77" t="s">
        <v>14</v>
      </c>
      <c r="U90" s="472" t="str">
        <f>IF(ISERROR(VLOOKUP(AA89&amp;AB89,$AJ:$AO,4,FALSE))=TRUE,"",VLOOKUP(AA89&amp;AB89,$AJ:$AO,4,FALSE))</f>
        <v/>
      </c>
      <c r="V90" s="472"/>
      <c r="W90" s="472"/>
      <c r="X90" s="472"/>
      <c r="Y90" s="472"/>
      <c r="Z90" s="74" t="s">
        <v>15</v>
      </c>
      <c r="AA90" s="307"/>
      <c r="AB90" s="307"/>
    </row>
    <row r="91" spans="1:28" s="21" customFormat="1" ht="15" customHeight="1" thickTop="1" thickBot="1">
      <c r="A91" s="307"/>
      <c r="B91" s="307"/>
      <c r="C91" s="77" t="s">
        <v>14</v>
      </c>
      <c r="D91" s="472" t="str">
        <f>IF(ISERROR(VLOOKUP(A90&amp;B90,$AJ:$AO,4,FALSE))=TRUE,"",VLOOKUP(A90&amp;B90,$AJ:$AO,4,FALSE))</f>
        <v>みのもん倶楽部</v>
      </c>
      <c r="E91" s="472"/>
      <c r="F91" s="472"/>
      <c r="G91" s="472"/>
      <c r="H91" s="472"/>
      <c r="I91" s="74" t="s">
        <v>15</v>
      </c>
      <c r="J91" s="185"/>
      <c r="K91" s="210"/>
      <c r="L91" s="99"/>
      <c r="N91" s="94"/>
      <c r="O91" s="94"/>
      <c r="Q91" s="92"/>
      <c r="R91" s="244"/>
      <c r="S91" s="204"/>
      <c r="T91" s="469" t="str">
        <f>IF(ISERROR(VLOOKUP(AA91&amp;AB91,$AJ:$AO,2,FALSE))=TRUE,"",VLOOKUP(AA91&amp;AB91,$AJ:$AO,2,FALSE))</f>
        <v>村上</v>
      </c>
      <c r="U91" s="470"/>
      <c r="V91" s="470"/>
      <c r="W91" s="38" t="s">
        <v>14</v>
      </c>
      <c r="X91" s="471" t="str">
        <f>IF(ISERROR(VLOOKUP(AA91&amp;AB91,$AJ:$AO,3,FALSE))=TRUE,"",VLOOKUP(AA91&amp;AB91,$AJ:$AO,3,FALSE))</f>
        <v>高知</v>
      </c>
      <c r="Y91" s="471"/>
      <c r="Z91" s="39" t="s">
        <v>15</v>
      </c>
      <c r="AA91" s="306" t="s">
        <v>20</v>
      </c>
      <c r="AB91" s="307">
        <v>3</v>
      </c>
    </row>
    <row r="92" spans="1:28" s="21" customFormat="1" ht="15" customHeight="1" thickTop="1" thickBot="1">
      <c r="A92" s="306" t="s">
        <v>19</v>
      </c>
      <c r="B92" s="307">
        <v>3</v>
      </c>
      <c r="C92" s="469" t="str">
        <f>IF(ISERROR(VLOOKUP(A92&amp;B92,$AJ:$AO,2,FALSE))=TRUE,"",VLOOKUP(A92&amp;B92,$AJ:$AO,2,FALSE))</f>
        <v>熊野</v>
      </c>
      <c r="D92" s="470"/>
      <c r="E92" s="470"/>
      <c r="F92" s="38" t="s">
        <v>14</v>
      </c>
      <c r="G92" s="471" t="str">
        <f>IF(ISERROR(VLOOKUP(A92&amp;B92,$AJ:$AO,3,FALSE))=TRUE,"",VLOOKUP(A92&amp;B92,$AJ:$AO,3,FALSE))</f>
        <v>愛媛</v>
      </c>
      <c r="H92" s="471"/>
      <c r="I92" s="39" t="s">
        <v>15</v>
      </c>
      <c r="J92" s="167"/>
      <c r="K92" s="175"/>
      <c r="L92" s="99"/>
      <c r="M92" s="238"/>
      <c r="N92" s="232"/>
      <c r="O92" s="97"/>
      <c r="Q92" s="214"/>
      <c r="R92" s="174"/>
      <c r="S92" s="274"/>
      <c r="T92" s="77" t="s">
        <v>14</v>
      </c>
      <c r="U92" s="472" t="str">
        <f>IF(ISERROR(VLOOKUP(AA91&amp;AB91,$AJ:$AO,4,FALSE))=TRUE,"",VLOOKUP(AA91&amp;AB91,$AJ:$AO,4,FALSE))</f>
        <v>黒潮クラブ</v>
      </c>
      <c r="V92" s="472"/>
      <c r="W92" s="472"/>
      <c r="X92" s="472"/>
      <c r="Y92" s="472"/>
      <c r="Z92" s="74" t="s">
        <v>15</v>
      </c>
      <c r="AA92" s="307"/>
      <c r="AB92" s="307"/>
    </row>
    <row r="93" spans="1:28" s="21" customFormat="1" ht="15" customHeight="1" thickTop="1" thickBot="1">
      <c r="A93" s="307"/>
      <c r="B93" s="307"/>
      <c r="C93" s="77" t="s">
        <v>14</v>
      </c>
      <c r="D93" s="472" t="str">
        <f>IF(ISERROR(VLOOKUP(A92&amp;B92,$AJ:$AO,4,FALSE))=TRUE,"",VLOOKUP(A92&amp;B92,$AJ:$AO,4,FALSE))</f>
        <v>媛卓会</v>
      </c>
      <c r="E93" s="472"/>
      <c r="F93" s="472"/>
      <c r="G93" s="472"/>
      <c r="H93" s="472"/>
      <c r="I93" s="74" t="s">
        <v>15</v>
      </c>
      <c r="J93" s="184"/>
      <c r="K93" s="254"/>
      <c r="L93" s="226"/>
      <c r="M93" s="208"/>
      <c r="N93" s="208"/>
      <c r="O93" s="209"/>
      <c r="P93" s="209"/>
      <c r="Q93" s="216"/>
      <c r="R93" s="208"/>
      <c r="S93" s="304"/>
      <c r="T93" s="469" t="str">
        <f>IF(ISERROR(VLOOKUP(AA93&amp;AB93,$AJ:$AO,2,FALSE))=TRUE,"",VLOOKUP(AA93&amp;AB93,$AJ:$AO,2,FALSE))</f>
        <v>伊藤</v>
      </c>
      <c r="U93" s="470"/>
      <c r="V93" s="470"/>
      <c r="W93" s="38" t="s">
        <v>14</v>
      </c>
      <c r="X93" s="471" t="str">
        <f>IF(ISERROR(VLOOKUP(AA93&amp;AB93,$AJ:$AO,3,FALSE))=TRUE,"",VLOOKUP(AA93&amp;AB93,$AJ:$AO,3,FALSE))</f>
        <v>愛媛</v>
      </c>
      <c r="Y93" s="471"/>
      <c r="Z93" s="39" t="s">
        <v>15</v>
      </c>
      <c r="AA93" s="306" t="s">
        <v>21</v>
      </c>
      <c r="AB93" s="307">
        <v>3</v>
      </c>
    </row>
    <row r="94" spans="1:28" s="21" customFormat="1" ht="15" customHeight="1" thickTop="1" thickBot="1">
      <c r="A94" s="306" t="s">
        <v>6</v>
      </c>
      <c r="B94" s="307">
        <v>3</v>
      </c>
      <c r="C94" s="469" t="str">
        <f>IF(ISERROR(VLOOKUP(A94&amp;B94,$AJ:$AO,2,FALSE))=TRUE,"",VLOOKUP(A94&amp;B94,$AJ:$AO,2,FALSE))</f>
        <v>横田</v>
      </c>
      <c r="D94" s="470"/>
      <c r="E94" s="470"/>
      <c r="F94" s="38" t="s">
        <v>14</v>
      </c>
      <c r="G94" s="471" t="str">
        <f>IF(ISERROR(VLOOKUP(A94&amp;B94,$AJ:$AO,3,FALSE))=TRUE,"",VLOOKUP(A94&amp;B94,$AJ:$AO,3,FALSE))</f>
        <v>高知</v>
      </c>
      <c r="H94" s="471"/>
      <c r="I94" s="39" t="s">
        <v>15</v>
      </c>
      <c r="J94" s="301"/>
      <c r="K94" s="246"/>
      <c r="L94" s="94"/>
      <c r="N94" s="94"/>
      <c r="O94" s="94"/>
      <c r="Q94" s="221"/>
      <c r="R94" s="223"/>
      <c r="S94" s="204"/>
      <c r="T94" s="77" t="s">
        <v>14</v>
      </c>
      <c r="U94" s="472" t="str">
        <f>IF(ISERROR(VLOOKUP(AA93&amp;AB93,$AJ:$AO,4,FALSE))=TRUE,"",VLOOKUP(AA93&amp;AB93,$AJ:$AO,4,FALSE))</f>
        <v>あたごクラブ</v>
      </c>
      <c r="V94" s="472"/>
      <c r="W94" s="472"/>
      <c r="X94" s="472"/>
      <c r="Y94" s="472"/>
      <c r="Z94" s="74" t="s">
        <v>15</v>
      </c>
      <c r="AA94" s="307"/>
      <c r="AB94" s="307"/>
    </row>
    <row r="95" spans="1:28" s="21" customFormat="1" ht="15" customHeight="1" thickTop="1">
      <c r="A95" s="307"/>
      <c r="B95" s="307"/>
      <c r="C95" s="77" t="s">
        <v>14</v>
      </c>
      <c r="D95" s="472" t="str">
        <f>IF(ISERROR(VLOOKUP(A94&amp;B94,$AJ:$AO,4,FALSE))=TRUE,"",VLOOKUP(A94&amp;B94,$AJ:$AO,4,FALSE))</f>
        <v>ＴＥＡＭ２５</v>
      </c>
      <c r="E95" s="472"/>
      <c r="F95" s="472"/>
      <c r="G95" s="472"/>
      <c r="H95" s="472"/>
      <c r="I95" s="74" t="s">
        <v>15</v>
      </c>
      <c r="J95" s="19"/>
      <c r="K95" s="94"/>
      <c r="L95" s="94"/>
      <c r="N95" s="94"/>
      <c r="O95" s="94"/>
      <c r="Q95" s="94"/>
      <c r="R95" s="92"/>
      <c r="S95" s="165"/>
      <c r="T95" s="469" t="str">
        <f>IF(ISERROR(VLOOKUP(AA95&amp;AB95,$AJ:$AO,2,FALSE))=TRUE,"",VLOOKUP(AA95&amp;AB95,$AJ:$AO,2,FALSE))</f>
        <v>田中</v>
      </c>
      <c r="U95" s="470"/>
      <c r="V95" s="470"/>
      <c r="W95" s="38" t="s">
        <v>14</v>
      </c>
      <c r="X95" s="471" t="str">
        <f>IF(ISERROR(VLOOKUP(AA95&amp;AB95,$AJ:$AO,3,FALSE))=TRUE,"",VLOOKUP(AA95&amp;AB95,$AJ:$AO,3,FALSE))</f>
        <v>高知</v>
      </c>
      <c r="Y95" s="471"/>
      <c r="Z95" s="39" t="s">
        <v>15</v>
      </c>
      <c r="AA95" s="306" t="s">
        <v>4</v>
      </c>
      <c r="AB95" s="307">
        <v>3</v>
      </c>
    </row>
    <row r="96" spans="1:28" s="21" customFormat="1" ht="15" customHeight="1">
      <c r="T96" s="77" t="s">
        <v>14</v>
      </c>
      <c r="U96" s="472" t="str">
        <f>IF(ISERROR(VLOOKUP(AA95&amp;AB95,$AJ:$AO,4,FALSE))=TRUE,"",VLOOKUP(AA95&amp;AB95,$AJ:$AO,4,FALSE))</f>
        <v>のじぎく</v>
      </c>
      <c r="V96" s="472"/>
      <c r="W96" s="472"/>
      <c r="X96" s="472"/>
      <c r="Y96" s="472"/>
      <c r="Z96" s="74" t="s">
        <v>15</v>
      </c>
      <c r="AA96" s="307"/>
      <c r="AB96" s="307"/>
    </row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  <row r="174" s="21" customFormat="1" ht="15" customHeight="1"/>
    <row r="175" s="21" customFormat="1" ht="15" customHeight="1"/>
    <row r="176" s="21" customFormat="1" ht="15" customHeight="1"/>
    <row r="177" s="21" customFormat="1" ht="15" customHeight="1"/>
    <row r="178" s="21" customFormat="1" ht="15" customHeight="1"/>
    <row r="179" s="21" customFormat="1" ht="15" customHeight="1"/>
    <row r="180" s="21" customFormat="1" ht="15" customHeight="1"/>
    <row r="181" s="21" customFormat="1" ht="15" customHeight="1"/>
    <row r="182" s="21" customFormat="1" ht="15" customHeight="1"/>
    <row r="183" s="21" customFormat="1" ht="15" customHeight="1"/>
    <row r="184" s="21" customFormat="1" ht="15" customHeight="1"/>
    <row r="185" s="21" customFormat="1" ht="15" customHeight="1"/>
    <row r="186" s="21" customFormat="1" ht="15" customHeight="1"/>
    <row r="187" s="21" customFormat="1" ht="15" customHeight="1"/>
    <row r="188" s="21" customFormat="1" ht="15" customHeight="1"/>
    <row r="189" s="21" customFormat="1" ht="15" customHeight="1"/>
    <row r="190" s="21" customFormat="1" ht="15" customHeight="1"/>
    <row r="191" s="21" customFormat="1" ht="15" customHeight="1"/>
    <row r="192" s="21" customFormat="1" ht="15" customHeight="1"/>
    <row r="193" s="21" customFormat="1" ht="15" customHeight="1"/>
    <row r="194" s="21" customFormat="1" ht="15" customHeight="1"/>
    <row r="195" s="21" customFormat="1" ht="15" customHeight="1"/>
    <row r="196" s="21" customFormat="1" ht="15" customHeight="1"/>
    <row r="197" s="21" customFormat="1" ht="15" customHeight="1"/>
    <row r="198" s="21" customFormat="1" ht="15" customHeight="1"/>
    <row r="199" s="21" customFormat="1" ht="15" customHeight="1"/>
  </sheetData>
  <mergeCells count="452">
    <mergeCell ref="L45:M45"/>
    <mergeCell ref="S45:T45"/>
    <mergeCell ref="V45:W45"/>
    <mergeCell ref="C43:G43"/>
    <mergeCell ref="N43:O43"/>
    <mergeCell ref="A44:A45"/>
    <mergeCell ref="B44:D44"/>
    <mergeCell ref="F44:G44"/>
    <mergeCell ref="J44:L44"/>
    <mergeCell ref="N44:R45"/>
    <mergeCell ref="W22:Y22"/>
    <mergeCell ref="X46:Y47"/>
    <mergeCell ref="Z46:AA47"/>
    <mergeCell ref="Q47:R47"/>
    <mergeCell ref="A46:A47"/>
    <mergeCell ref="B46:D46"/>
    <mergeCell ref="F46:G46"/>
    <mergeCell ref="J46:L46"/>
    <mergeCell ref="O46:Q46"/>
    <mergeCell ref="S46:W47"/>
    <mergeCell ref="C47:G47"/>
    <mergeCell ref="I47:J47"/>
    <mergeCell ref="L47:M47"/>
    <mergeCell ref="N47:O47"/>
    <mergeCell ref="T44:V44"/>
    <mergeCell ref="X44:Y45"/>
    <mergeCell ref="Z44:AA45"/>
    <mergeCell ref="C45:G45"/>
    <mergeCell ref="A42:A43"/>
    <mergeCell ref="B42:D42"/>
    <mergeCell ref="F42:G42"/>
    <mergeCell ref="I42:M43"/>
    <mergeCell ref="O42:Q42"/>
    <mergeCell ref="I45:J45"/>
    <mergeCell ref="T42:V42"/>
    <mergeCell ref="X42:Y43"/>
    <mergeCell ref="Z42:AA43"/>
    <mergeCell ref="Q43:R43"/>
    <mergeCell ref="S43:T43"/>
    <mergeCell ref="V43:W43"/>
    <mergeCell ref="X37:Y38"/>
    <mergeCell ref="Z37:AA38"/>
    <mergeCell ref="Q38:R38"/>
    <mergeCell ref="X40:Y40"/>
    <mergeCell ref="Z40:AA40"/>
    <mergeCell ref="X41:Y41"/>
    <mergeCell ref="B41:C41"/>
    <mergeCell ref="D41:G41"/>
    <mergeCell ref="J41:L41"/>
    <mergeCell ref="O41:Q41"/>
    <mergeCell ref="T41:V41"/>
    <mergeCell ref="Z41:AA41"/>
    <mergeCell ref="N34:O34"/>
    <mergeCell ref="Q34:R34"/>
    <mergeCell ref="S34:T34"/>
    <mergeCell ref="V34:W34"/>
    <mergeCell ref="Z35:AA36"/>
    <mergeCell ref="C36:G36"/>
    <mergeCell ref="I36:J36"/>
    <mergeCell ref="L36:M36"/>
    <mergeCell ref="S36:T36"/>
    <mergeCell ref="V36:W36"/>
    <mergeCell ref="C34:G34"/>
    <mergeCell ref="A37:A38"/>
    <mergeCell ref="B37:D37"/>
    <mergeCell ref="F37:G37"/>
    <mergeCell ref="J37:L37"/>
    <mergeCell ref="O37:Q37"/>
    <mergeCell ref="S37:W38"/>
    <mergeCell ref="C38:G38"/>
    <mergeCell ref="I38:J38"/>
    <mergeCell ref="L38:M38"/>
    <mergeCell ref="N38:O38"/>
    <mergeCell ref="X31:Y31"/>
    <mergeCell ref="Z31:AA31"/>
    <mergeCell ref="B32:C32"/>
    <mergeCell ref="D32:G32"/>
    <mergeCell ref="J32:L32"/>
    <mergeCell ref="O32:Q32"/>
    <mergeCell ref="T32:V32"/>
    <mergeCell ref="A35:A36"/>
    <mergeCell ref="B35:D35"/>
    <mergeCell ref="F35:G35"/>
    <mergeCell ref="J35:L35"/>
    <mergeCell ref="N35:R36"/>
    <mergeCell ref="X32:Y32"/>
    <mergeCell ref="Z32:AA32"/>
    <mergeCell ref="A33:A34"/>
    <mergeCell ref="B33:D33"/>
    <mergeCell ref="F33:G33"/>
    <mergeCell ref="I33:M34"/>
    <mergeCell ref="O33:Q33"/>
    <mergeCell ref="T33:V33"/>
    <mergeCell ref="X33:Y34"/>
    <mergeCell ref="Z33:AA34"/>
    <mergeCell ref="T35:V35"/>
    <mergeCell ref="X35:Y36"/>
    <mergeCell ref="A26:A27"/>
    <mergeCell ref="B26:D26"/>
    <mergeCell ref="F26:G26"/>
    <mergeCell ref="J26:L26"/>
    <mergeCell ref="N26:R27"/>
    <mergeCell ref="T26:V26"/>
    <mergeCell ref="X28:Y29"/>
    <mergeCell ref="Z28:AA29"/>
    <mergeCell ref="Q29:R29"/>
    <mergeCell ref="A28:A29"/>
    <mergeCell ref="B28:D28"/>
    <mergeCell ref="F28:G28"/>
    <mergeCell ref="J28:L28"/>
    <mergeCell ref="O28:Q28"/>
    <mergeCell ref="S28:W29"/>
    <mergeCell ref="C29:G29"/>
    <mergeCell ref="I29:J29"/>
    <mergeCell ref="L29:M29"/>
    <mergeCell ref="N29:O29"/>
    <mergeCell ref="Z23:AA23"/>
    <mergeCell ref="A24:A25"/>
    <mergeCell ref="B24:D24"/>
    <mergeCell ref="F24:G24"/>
    <mergeCell ref="I24:M25"/>
    <mergeCell ref="O24:Q24"/>
    <mergeCell ref="T24:V24"/>
    <mergeCell ref="X24:Y25"/>
    <mergeCell ref="Z24:AA25"/>
    <mergeCell ref="C25:G25"/>
    <mergeCell ref="Q25:R25"/>
    <mergeCell ref="S25:T25"/>
    <mergeCell ref="V25:W25"/>
    <mergeCell ref="A17:A18"/>
    <mergeCell ref="B17:D17"/>
    <mergeCell ref="F17:G17"/>
    <mergeCell ref="J17:L17"/>
    <mergeCell ref="N17:R18"/>
    <mergeCell ref="T17:V17"/>
    <mergeCell ref="X26:Y27"/>
    <mergeCell ref="Z26:AA27"/>
    <mergeCell ref="C27:G27"/>
    <mergeCell ref="I27:J27"/>
    <mergeCell ref="L27:M27"/>
    <mergeCell ref="S27:T27"/>
    <mergeCell ref="V27:W27"/>
    <mergeCell ref="N25:O25"/>
    <mergeCell ref="X19:Y20"/>
    <mergeCell ref="Z19:AA20"/>
    <mergeCell ref="Q20:R20"/>
    <mergeCell ref="Z22:AA22"/>
    <mergeCell ref="B23:C23"/>
    <mergeCell ref="D23:G23"/>
    <mergeCell ref="J23:L23"/>
    <mergeCell ref="O23:Q23"/>
    <mergeCell ref="T23:V23"/>
    <mergeCell ref="X23:Y23"/>
    <mergeCell ref="A19:A20"/>
    <mergeCell ref="B19:D19"/>
    <mergeCell ref="F19:G19"/>
    <mergeCell ref="J19:L19"/>
    <mergeCell ref="O19:Q19"/>
    <mergeCell ref="S19:W20"/>
    <mergeCell ref="C20:G20"/>
    <mergeCell ref="I20:J20"/>
    <mergeCell ref="L20:M20"/>
    <mergeCell ref="N20:O20"/>
    <mergeCell ref="A15:A16"/>
    <mergeCell ref="B15:D15"/>
    <mergeCell ref="F15:G15"/>
    <mergeCell ref="I15:M16"/>
    <mergeCell ref="O15:Q15"/>
    <mergeCell ref="T15:V15"/>
    <mergeCell ref="X15:Y16"/>
    <mergeCell ref="Z15:AA16"/>
    <mergeCell ref="N16:O16"/>
    <mergeCell ref="Q16:R16"/>
    <mergeCell ref="S16:T16"/>
    <mergeCell ref="V16:W16"/>
    <mergeCell ref="X17:Y18"/>
    <mergeCell ref="Z17:AA18"/>
    <mergeCell ref="C18:G18"/>
    <mergeCell ref="I18:J18"/>
    <mergeCell ref="L18:M18"/>
    <mergeCell ref="S18:T18"/>
    <mergeCell ref="V18:W18"/>
    <mergeCell ref="C16:G16"/>
    <mergeCell ref="X10:Y11"/>
    <mergeCell ref="Z10:AA11"/>
    <mergeCell ref="Q11:R11"/>
    <mergeCell ref="X13:Y13"/>
    <mergeCell ref="Z13:AA13"/>
    <mergeCell ref="B14:C14"/>
    <mergeCell ref="D14:G14"/>
    <mergeCell ref="J14:L14"/>
    <mergeCell ref="O14:Q14"/>
    <mergeCell ref="T14:V14"/>
    <mergeCell ref="X14:Y14"/>
    <mergeCell ref="Z14:AA14"/>
    <mergeCell ref="A10:A11"/>
    <mergeCell ref="B10:D10"/>
    <mergeCell ref="F10:G10"/>
    <mergeCell ref="J10:L10"/>
    <mergeCell ref="O10:Q10"/>
    <mergeCell ref="S10:W11"/>
    <mergeCell ref="C11:G11"/>
    <mergeCell ref="I11:J11"/>
    <mergeCell ref="L11:M11"/>
    <mergeCell ref="N11:O11"/>
    <mergeCell ref="T8:V8"/>
    <mergeCell ref="X8:Y9"/>
    <mergeCell ref="Z8:AA9"/>
    <mergeCell ref="C9:G9"/>
    <mergeCell ref="I9:J9"/>
    <mergeCell ref="L9:M9"/>
    <mergeCell ref="S9:T9"/>
    <mergeCell ref="V9:W9"/>
    <mergeCell ref="D1:AE1"/>
    <mergeCell ref="C3:G3"/>
    <mergeCell ref="X6:Y7"/>
    <mergeCell ref="Z6:AA7"/>
    <mergeCell ref="V7:W7"/>
    <mergeCell ref="T6:V6"/>
    <mergeCell ref="S7:T7"/>
    <mergeCell ref="X4:Y4"/>
    <mergeCell ref="Z4:AA4"/>
    <mergeCell ref="B5:C5"/>
    <mergeCell ref="D5:G5"/>
    <mergeCell ref="J5:L5"/>
    <mergeCell ref="O5:Q5"/>
    <mergeCell ref="T5:V5"/>
    <mergeCell ref="X5:Y5"/>
    <mergeCell ref="Z5:AA5"/>
    <mergeCell ref="A8:A9"/>
    <mergeCell ref="B8:D8"/>
    <mergeCell ref="F8:G8"/>
    <mergeCell ref="J8:L8"/>
    <mergeCell ref="N8:R9"/>
    <mergeCell ref="A6:A7"/>
    <mergeCell ref="B6:D6"/>
    <mergeCell ref="F6:G6"/>
    <mergeCell ref="I6:M7"/>
    <mergeCell ref="O6:Q6"/>
    <mergeCell ref="C7:G7"/>
    <mergeCell ref="N7:O7"/>
    <mergeCell ref="Q7:R7"/>
    <mergeCell ref="D48:AE48"/>
    <mergeCell ref="X49:Y49"/>
    <mergeCell ref="Z49:AA49"/>
    <mergeCell ref="B50:C50"/>
    <mergeCell ref="D50:G50"/>
    <mergeCell ref="J50:L50"/>
    <mergeCell ref="O50:Q50"/>
    <mergeCell ref="T50:V50"/>
    <mergeCell ref="X50:Y50"/>
    <mergeCell ref="Z50:AA50"/>
    <mergeCell ref="A51:A52"/>
    <mergeCell ref="B51:D51"/>
    <mergeCell ref="F51:G51"/>
    <mergeCell ref="I51:M52"/>
    <mergeCell ref="O51:Q51"/>
    <mergeCell ref="T51:V51"/>
    <mergeCell ref="X51:Y52"/>
    <mergeCell ref="Z51:AA52"/>
    <mergeCell ref="C52:G52"/>
    <mergeCell ref="N52:O52"/>
    <mergeCell ref="Q52:R52"/>
    <mergeCell ref="S52:T52"/>
    <mergeCell ref="V52:W52"/>
    <mergeCell ref="A53:A54"/>
    <mergeCell ref="B53:D53"/>
    <mergeCell ref="F53:G53"/>
    <mergeCell ref="J53:L53"/>
    <mergeCell ref="N53:R54"/>
    <mergeCell ref="T53:V53"/>
    <mergeCell ref="X53:Y54"/>
    <mergeCell ref="Z53:AA54"/>
    <mergeCell ref="C54:G54"/>
    <mergeCell ref="I54:J54"/>
    <mergeCell ref="L54:M54"/>
    <mergeCell ref="S54:T54"/>
    <mergeCell ref="V54:W54"/>
    <mergeCell ref="A55:A56"/>
    <mergeCell ref="B55:D55"/>
    <mergeCell ref="F55:G55"/>
    <mergeCell ref="J55:L55"/>
    <mergeCell ref="O55:Q55"/>
    <mergeCell ref="S55:W56"/>
    <mergeCell ref="X55:Y56"/>
    <mergeCell ref="Z55:AA56"/>
    <mergeCell ref="C56:G56"/>
    <mergeCell ref="I56:J56"/>
    <mergeCell ref="L56:M56"/>
    <mergeCell ref="N56:O56"/>
    <mergeCell ref="Q56:R56"/>
    <mergeCell ref="X58:Y58"/>
    <mergeCell ref="Z58:AA58"/>
    <mergeCell ref="B59:C59"/>
    <mergeCell ref="D59:G59"/>
    <mergeCell ref="J59:L59"/>
    <mergeCell ref="O59:Q59"/>
    <mergeCell ref="T59:V59"/>
    <mergeCell ref="X59:Y59"/>
    <mergeCell ref="Z59:AA59"/>
    <mergeCell ref="A60:A61"/>
    <mergeCell ref="B60:D60"/>
    <mergeCell ref="F60:G60"/>
    <mergeCell ref="I60:M61"/>
    <mergeCell ref="O60:Q60"/>
    <mergeCell ref="T60:V60"/>
    <mergeCell ref="X60:Y61"/>
    <mergeCell ref="Z60:AA61"/>
    <mergeCell ref="C61:G61"/>
    <mergeCell ref="N61:O61"/>
    <mergeCell ref="Q61:R61"/>
    <mergeCell ref="S61:T61"/>
    <mergeCell ref="V61:W61"/>
    <mergeCell ref="A62:A63"/>
    <mergeCell ref="B62:D62"/>
    <mergeCell ref="F62:G62"/>
    <mergeCell ref="J62:L62"/>
    <mergeCell ref="N62:R63"/>
    <mergeCell ref="T62:V62"/>
    <mergeCell ref="X62:Y63"/>
    <mergeCell ref="Z62:AA63"/>
    <mergeCell ref="C63:G63"/>
    <mergeCell ref="I63:J63"/>
    <mergeCell ref="L63:M63"/>
    <mergeCell ref="S63:T63"/>
    <mergeCell ref="V63:W63"/>
    <mergeCell ref="A64:A65"/>
    <mergeCell ref="B64:D64"/>
    <mergeCell ref="F64:G64"/>
    <mergeCell ref="J64:L64"/>
    <mergeCell ref="O64:Q64"/>
    <mergeCell ref="S64:W65"/>
    <mergeCell ref="X64:Y65"/>
    <mergeCell ref="Z64:AA65"/>
    <mergeCell ref="C65:G65"/>
    <mergeCell ref="I65:J65"/>
    <mergeCell ref="L65:M65"/>
    <mergeCell ref="N65:O65"/>
    <mergeCell ref="Q65:R65"/>
    <mergeCell ref="A67:F67"/>
    <mergeCell ref="A68:F68"/>
    <mergeCell ref="K68:L68"/>
    <mergeCell ref="R68:S68"/>
    <mergeCell ref="Y68:Z68"/>
    <mergeCell ref="B70:H70"/>
    <mergeCell ref="T71:V71"/>
    <mergeCell ref="X71:Y71"/>
    <mergeCell ref="AA71:AA72"/>
    <mergeCell ref="AB71:AB72"/>
    <mergeCell ref="A72:A73"/>
    <mergeCell ref="B72:B73"/>
    <mergeCell ref="C72:E72"/>
    <mergeCell ref="G72:H72"/>
    <mergeCell ref="U72:Y72"/>
    <mergeCell ref="D73:H73"/>
    <mergeCell ref="T73:V73"/>
    <mergeCell ref="X73:Y73"/>
    <mergeCell ref="AA73:AA74"/>
    <mergeCell ref="AB73:AB74"/>
    <mergeCell ref="A74:A75"/>
    <mergeCell ref="B74:B75"/>
    <mergeCell ref="C74:E74"/>
    <mergeCell ref="G74:H74"/>
    <mergeCell ref="U74:Y74"/>
    <mergeCell ref="D75:H75"/>
    <mergeCell ref="T75:V75"/>
    <mergeCell ref="X75:Y75"/>
    <mergeCell ref="AA75:AA76"/>
    <mergeCell ref="AB75:AB76"/>
    <mergeCell ref="A76:A77"/>
    <mergeCell ref="B76:B77"/>
    <mergeCell ref="C76:E76"/>
    <mergeCell ref="G76:H76"/>
    <mergeCell ref="U76:Y76"/>
    <mergeCell ref="D77:H77"/>
    <mergeCell ref="T77:V77"/>
    <mergeCell ref="X77:Y77"/>
    <mergeCell ref="AA77:AA78"/>
    <mergeCell ref="AB77:AB78"/>
    <mergeCell ref="U78:Y78"/>
    <mergeCell ref="B79:H79"/>
    <mergeCell ref="AB80:AB81"/>
    <mergeCell ref="A81:A82"/>
    <mergeCell ref="B81:B82"/>
    <mergeCell ref="C81:E81"/>
    <mergeCell ref="G81:H81"/>
    <mergeCell ref="U81:Y81"/>
    <mergeCell ref="D82:H82"/>
    <mergeCell ref="T82:V82"/>
    <mergeCell ref="X82:Y82"/>
    <mergeCell ref="AA82:AA83"/>
    <mergeCell ref="AB82:AB83"/>
    <mergeCell ref="A83:A84"/>
    <mergeCell ref="B83:B84"/>
    <mergeCell ref="C83:E83"/>
    <mergeCell ref="G83:H83"/>
    <mergeCell ref="U83:Y83"/>
    <mergeCell ref="D84:H84"/>
    <mergeCell ref="T84:V84"/>
    <mergeCell ref="X84:Y84"/>
    <mergeCell ref="AA84:AA85"/>
    <mergeCell ref="AB84:AB85"/>
    <mergeCell ref="B85:B86"/>
    <mergeCell ref="C85:E85"/>
    <mergeCell ref="G85:H85"/>
    <mergeCell ref="U85:Y85"/>
    <mergeCell ref="D86:H86"/>
    <mergeCell ref="T86:V86"/>
    <mergeCell ref="X86:Y86"/>
    <mergeCell ref="AA86:AA87"/>
    <mergeCell ref="T80:V80"/>
    <mergeCell ref="X80:Y80"/>
    <mergeCell ref="AA80:AA81"/>
    <mergeCell ref="AB86:AB87"/>
    <mergeCell ref="U87:Y87"/>
    <mergeCell ref="B88:H88"/>
    <mergeCell ref="T89:V89"/>
    <mergeCell ref="X89:Y89"/>
    <mergeCell ref="AA89:AA90"/>
    <mergeCell ref="AB89:AB90"/>
    <mergeCell ref="A90:A91"/>
    <mergeCell ref="B90:B91"/>
    <mergeCell ref="C90:E90"/>
    <mergeCell ref="G90:H90"/>
    <mergeCell ref="U90:Y90"/>
    <mergeCell ref="D91:H91"/>
    <mergeCell ref="T91:V91"/>
    <mergeCell ref="X91:Y91"/>
    <mergeCell ref="AA91:AA92"/>
    <mergeCell ref="AB91:AB92"/>
    <mergeCell ref="A92:A93"/>
    <mergeCell ref="B92:B93"/>
    <mergeCell ref="C92:E92"/>
    <mergeCell ref="G92:H92"/>
    <mergeCell ref="U92:Y92"/>
    <mergeCell ref="D93:H93"/>
    <mergeCell ref="A85:A86"/>
    <mergeCell ref="AA95:AA96"/>
    <mergeCell ref="AB95:AB96"/>
    <mergeCell ref="U96:Y96"/>
    <mergeCell ref="X93:Y93"/>
    <mergeCell ref="AA93:AA94"/>
    <mergeCell ref="AB93:AB94"/>
    <mergeCell ref="T93:V93"/>
    <mergeCell ref="A94:A95"/>
    <mergeCell ref="B94:B95"/>
    <mergeCell ref="C94:E94"/>
    <mergeCell ref="G94:H94"/>
    <mergeCell ref="U94:Y94"/>
    <mergeCell ref="D95:H95"/>
    <mergeCell ref="T95:V95"/>
    <mergeCell ref="X95:Y95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1" orientation="portrait" blackAndWhite="1" verticalDpi="300" r:id="rId1"/>
  <headerFooter alignWithMargins="0">
    <oddFooter>&amp;C&amp;10-33-</oddFooter>
  </headerFooter>
  <rowBreaks count="1" manualBreakCount="1">
    <brk id="4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M213"/>
  <sheetViews>
    <sheetView view="pageBreakPreview" topLeftCell="A67" zoomScaleNormal="100" zoomScaleSheetLayoutView="100" workbookViewId="0">
      <selection activeCell="AC70" sqref="AC70"/>
    </sheetView>
  </sheetViews>
  <sheetFormatPr defaultColWidth="2.625" defaultRowHeight="15" customHeight="1"/>
  <cols>
    <col min="1" max="16384" width="2.625" style="3"/>
  </cols>
  <sheetData>
    <row r="1" spans="1:39" ht="21" customHeight="1">
      <c r="D1" s="401" t="s">
        <v>922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C4" s="338">
        <v>7</v>
      </c>
      <c r="AD4" s="338"/>
      <c r="AE4" s="337" t="s">
        <v>2</v>
      </c>
      <c r="AF4" s="337"/>
      <c r="AG4" s="19"/>
    </row>
    <row r="5" spans="1:39" s="21" customFormat="1" ht="15" customHeight="1">
      <c r="A5" s="31"/>
      <c r="B5" s="483" t="s">
        <v>3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花野</v>
      </c>
      <c r="K5" s="545"/>
      <c r="L5" s="545"/>
      <c r="M5" s="45"/>
      <c r="N5" s="46"/>
      <c r="O5" s="545" t="str">
        <f>B8</f>
        <v>香西</v>
      </c>
      <c r="P5" s="545"/>
      <c r="Q5" s="545"/>
      <c r="R5" s="45"/>
      <c r="S5" s="46"/>
      <c r="T5" s="545" t="str">
        <f>B10</f>
        <v>長尾</v>
      </c>
      <c r="U5" s="545"/>
      <c r="V5" s="545"/>
      <c r="W5" s="45"/>
      <c r="X5" s="46"/>
      <c r="Y5" s="545" t="str">
        <f>B12</f>
        <v>葛石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400">
        <v>1</v>
      </c>
      <c r="B6" s="470" t="s">
        <v>191</v>
      </c>
      <c r="C6" s="470"/>
      <c r="D6" s="470"/>
      <c r="E6" s="38" t="s">
        <v>14</v>
      </c>
      <c r="F6" s="471" t="s">
        <v>81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">
        <v>930</v>
      </c>
      <c r="P6" s="388"/>
      <c r="Q6" s="388"/>
      <c r="R6" s="59"/>
      <c r="S6" s="58"/>
      <c r="T6" s="388" t="s">
        <v>930</v>
      </c>
      <c r="U6" s="388"/>
      <c r="V6" s="388"/>
      <c r="W6" s="59"/>
      <c r="X6" s="60"/>
      <c r="Y6" s="388" t="s">
        <v>930</v>
      </c>
      <c r="Z6" s="388"/>
      <c r="AA6" s="388"/>
      <c r="AB6" s="49"/>
      <c r="AC6" s="550">
        <v>0</v>
      </c>
      <c r="AD6" s="546"/>
      <c r="AE6" s="546">
        <f>IF(AC6="","",RANK(AC6,AC6:AD13,))</f>
        <v>4</v>
      </c>
      <c r="AF6" s="547"/>
      <c r="AJ6" s="21" t="str">
        <f>B5&amp;AE6</f>
        <v>Ａ4</v>
      </c>
      <c r="AK6" s="21" t="str">
        <f>B6</f>
        <v>花野</v>
      </c>
      <c r="AL6" s="21" t="str">
        <f>F6</f>
        <v>徳島</v>
      </c>
      <c r="AM6" s="19" t="str">
        <f>C7</f>
        <v>城西ラージ</v>
      </c>
    </row>
    <row r="7" spans="1:39" s="21" customFormat="1" ht="15" customHeight="1">
      <c r="A7" s="353"/>
      <c r="B7" s="71" t="s">
        <v>14</v>
      </c>
      <c r="C7" s="525" t="s">
        <v>88</v>
      </c>
      <c r="D7" s="525"/>
      <c r="E7" s="525"/>
      <c r="F7" s="525"/>
      <c r="G7" s="525"/>
      <c r="H7" s="73" t="s">
        <v>15</v>
      </c>
      <c r="I7" s="430"/>
      <c r="J7" s="357"/>
      <c r="K7" s="357"/>
      <c r="L7" s="357"/>
      <c r="M7" s="357"/>
      <c r="N7" s="377" t="s">
        <v>931</v>
      </c>
      <c r="O7" s="374"/>
      <c r="P7" s="203" t="s">
        <v>932</v>
      </c>
      <c r="Q7" s="374" t="s">
        <v>933</v>
      </c>
      <c r="R7" s="402"/>
      <c r="S7" s="377" t="s">
        <v>931</v>
      </c>
      <c r="T7" s="374"/>
      <c r="U7" s="203" t="s">
        <v>932</v>
      </c>
      <c r="V7" s="374" t="s">
        <v>933</v>
      </c>
      <c r="W7" s="402"/>
      <c r="X7" s="377" t="s">
        <v>931</v>
      </c>
      <c r="Y7" s="374"/>
      <c r="Z7" s="203" t="s">
        <v>932</v>
      </c>
      <c r="AA7" s="374" t="s">
        <v>933</v>
      </c>
      <c r="AB7" s="382"/>
      <c r="AC7" s="551"/>
      <c r="AD7" s="548"/>
      <c r="AE7" s="548"/>
      <c r="AF7" s="549"/>
      <c r="AM7" s="19"/>
    </row>
    <row r="8" spans="1:39" s="21" customFormat="1" ht="15" customHeight="1">
      <c r="A8" s="399">
        <v>2</v>
      </c>
      <c r="B8" s="482" t="s">
        <v>207</v>
      </c>
      <c r="C8" s="482"/>
      <c r="D8" s="482"/>
      <c r="E8" s="40" t="s">
        <v>14</v>
      </c>
      <c r="F8" s="492" t="s">
        <v>84</v>
      </c>
      <c r="G8" s="492"/>
      <c r="H8" s="41" t="s">
        <v>15</v>
      </c>
      <c r="I8" s="66"/>
      <c r="J8" s="346" t="s">
        <v>934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○</v>
      </c>
      <c r="U8" s="346"/>
      <c r="V8" s="346"/>
      <c r="W8" s="63"/>
      <c r="X8" s="64"/>
      <c r="Y8" s="346" t="str">
        <f>IF(X9="","",IF(X9&gt;AA9,"○","×"))</f>
        <v>○</v>
      </c>
      <c r="Z8" s="346"/>
      <c r="AA8" s="346"/>
      <c r="AB8" s="65"/>
      <c r="AC8" s="341">
        <f>IF(AND(J8="",T8="",Y8=""),"",COUNTIF(I8:AB9,"○")*2+COUNTIF(I8:AB9,"×"))</f>
        <v>6</v>
      </c>
      <c r="AD8" s="407"/>
      <c r="AE8" s="537">
        <f>IF(AC8="","",RANK(AC8,AC6:AD13,))</f>
        <v>1</v>
      </c>
      <c r="AF8" s="538"/>
      <c r="AJ8" s="21" t="str">
        <f>B5&amp;AE8</f>
        <v>Ａ1</v>
      </c>
      <c r="AK8" s="21" t="str">
        <f>B8</f>
        <v>香西</v>
      </c>
      <c r="AL8" s="21" t="str">
        <f>F8</f>
        <v>香川</v>
      </c>
      <c r="AM8" s="19" t="str">
        <f>C9</f>
        <v>ＥＳ高松</v>
      </c>
    </row>
    <row r="9" spans="1:39" s="21" customFormat="1" ht="15" customHeight="1">
      <c r="A9" s="422"/>
      <c r="B9" s="71" t="s">
        <v>14</v>
      </c>
      <c r="C9" s="525" t="s">
        <v>208</v>
      </c>
      <c r="D9" s="525"/>
      <c r="E9" s="525"/>
      <c r="F9" s="525"/>
      <c r="G9" s="525"/>
      <c r="H9" s="73" t="s">
        <v>15</v>
      </c>
      <c r="I9" s="373" t="s">
        <v>935</v>
      </c>
      <c r="J9" s="374"/>
      <c r="K9" s="205" t="s">
        <v>932</v>
      </c>
      <c r="L9" s="374" t="s">
        <v>933</v>
      </c>
      <c r="M9" s="402"/>
      <c r="N9" s="379"/>
      <c r="O9" s="380"/>
      <c r="P9" s="380"/>
      <c r="Q9" s="380"/>
      <c r="R9" s="381"/>
      <c r="S9" s="374">
        <v>2</v>
      </c>
      <c r="T9" s="374"/>
      <c r="U9" s="5" t="s">
        <v>8</v>
      </c>
      <c r="V9" s="374">
        <v>0</v>
      </c>
      <c r="W9" s="374"/>
      <c r="X9" s="377">
        <v>2</v>
      </c>
      <c r="Y9" s="374"/>
      <c r="Z9" s="5" t="s">
        <v>8</v>
      </c>
      <c r="AA9" s="374">
        <v>0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41">
        <v>3</v>
      </c>
      <c r="B10" s="482" t="s">
        <v>152</v>
      </c>
      <c r="C10" s="482"/>
      <c r="D10" s="482"/>
      <c r="E10" s="40" t="s">
        <v>14</v>
      </c>
      <c r="F10" s="492" t="s">
        <v>79</v>
      </c>
      <c r="G10" s="492"/>
      <c r="H10" s="41" t="s">
        <v>15</v>
      </c>
      <c r="I10" s="69"/>
      <c r="J10" s="346" t="s">
        <v>934</v>
      </c>
      <c r="K10" s="346"/>
      <c r="L10" s="346"/>
      <c r="M10" s="61"/>
      <c r="N10" s="60"/>
      <c r="O10" s="356" t="str">
        <f>IF(N11="","",IF(N11&gt;Q11,"○","×"))</f>
        <v>×</v>
      </c>
      <c r="P10" s="356"/>
      <c r="Q10" s="35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○</v>
      </c>
      <c r="Z10" s="356"/>
      <c r="AA10" s="356"/>
      <c r="AB10" s="62"/>
      <c r="AC10" s="551">
        <f>IF(AND(O10="",J10="",Y10=""),"",COUNTIF(I10:AB11,"○")*2+COUNTIF(I10:AB11,"×"))</f>
        <v>5</v>
      </c>
      <c r="AD10" s="548"/>
      <c r="AE10" s="548">
        <f>IF(AC10="","",RANK(AC10,AC6:AD13,))</f>
        <v>2</v>
      </c>
      <c r="AF10" s="549"/>
      <c r="AJ10" s="21" t="str">
        <f>B5&amp;AE10</f>
        <v>Ａ2</v>
      </c>
      <c r="AK10" s="21" t="str">
        <f>B10</f>
        <v>長尾</v>
      </c>
      <c r="AL10" s="21" t="str">
        <f>F10</f>
        <v>高知</v>
      </c>
      <c r="AM10" s="19" t="str">
        <f>C11</f>
        <v>黒潮クラブ</v>
      </c>
    </row>
    <row r="11" spans="1:39" s="21" customFormat="1" ht="15" customHeight="1">
      <c r="A11" s="353"/>
      <c r="B11" s="71" t="s">
        <v>14</v>
      </c>
      <c r="C11" s="525" t="s">
        <v>86</v>
      </c>
      <c r="D11" s="525"/>
      <c r="E11" s="525"/>
      <c r="F11" s="525"/>
      <c r="G11" s="525"/>
      <c r="H11" s="73" t="s">
        <v>15</v>
      </c>
      <c r="I11" s="373" t="s">
        <v>935</v>
      </c>
      <c r="J11" s="374"/>
      <c r="K11" s="203" t="s">
        <v>932</v>
      </c>
      <c r="L11" s="374" t="s">
        <v>933</v>
      </c>
      <c r="M11" s="402"/>
      <c r="N11" s="365">
        <f>IF(V9="","",V9)</f>
        <v>0</v>
      </c>
      <c r="O11" s="364"/>
      <c r="P11" s="2" t="s">
        <v>8</v>
      </c>
      <c r="Q11" s="364">
        <f>IF(S9="","",S9)</f>
        <v>2</v>
      </c>
      <c r="R11" s="366"/>
      <c r="S11" s="357"/>
      <c r="T11" s="357"/>
      <c r="U11" s="357"/>
      <c r="V11" s="357"/>
      <c r="W11" s="357"/>
      <c r="X11" s="365">
        <v>2</v>
      </c>
      <c r="Y11" s="364"/>
      <c r="Z11" s="2" t="s">
        <v>8</v>
      </c>
      <c r="AA11" s="364">
        <v>1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341">
        <v>4</v>
      </c>
      <c r="B12" s="482" t="s">
        <v>519</v>
      </c>
      <c r="C12" s="482"/>
      <c r="D12" s="482"/>
      <c r="E12" s="40" t="s">
        <v>14</v>
      </c>
      <c r="F12" s="492" t="s">
        <v>84</v>
      </c>
      <c r="G12" s="492"/>
      <c r="H12" s="41" t="s">
        <v>15</v>
      </c>
      <c r="I12" s="66"/>
      <c r="J12" s="346" t="s">
        <v>934</v>
      </c>
      <c r="K12" s="346"/>
      <c r="L12" s="346"/>
      <c r="M12" s="63"/>
      <c r="N12" s="64"/>
      <c r="O12" s="346" t="str">
        <f>IF(N13="","",IF(N13&gt;Q13,"○","×"))</f>
        <v>×</v>
      </c>
      <c r="P12" s="346"/>
      <c r="Q12" s="346"/>
      <c r="R12" s="67"/>
      <c r="S12" s="63"/>
      <c r="T12" s="346" t="str">
        <f>IF(S13="","",IF(S13&gt;V13,"○","×"))</f>
        <v>×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4</v>
      </c>
      <c r="AD12" s="548"/>
      <c r="AE12" s="548">
        <f>IF(AC12="","",RANK(AC12,AC6:AD13,))</f>
        <v>3</v>
      </c>
      <c r="AF12" s="549"/>
      <c r="AJ12" s="21" t="str">
        <f>B5&amp;AE12</f>
        <v>Ａ3</v>
      </c>
      <c r="AK12" s="21" t="str">
        <f>B12</f>
        <v>葛石</v>
      </c>
      <c r="AL12" s="21" t="str">
        <f>F12</f>
        <v>香川</v>
      </c>
      <c r="AM12" s="19" t="str">
        <f>C13</f>
        <v>クローバ</v>
      </c>
    </row>
    <row r="13" spans="1:39" s="21" customFormat="1" ht="15" customHeight="1">
      <c r="A13" s="342"/>
      <c r="B13" s="72" t="s">
        <v>14</v>
      </c>
      <c r="C13" s="475" t="s">
        <v>556</v>
      </c>
      <c r="D13" s="475"/>
      <c r="E13" s="475"/>
      <c r="F13" s="475"/>
      <c r="G13" s="475"/>
      <c r="H13" s="74" t="s">
        <v>15</v>
      </c>
      <c r="I13" s="335" t="s">
        <v>935</v>
      </c>
      <c r="J13" s="336"/>
      <c r="K13" s="200" t="s">
        <v>932</v>
      </c>
      <c r="L13" s="336" t="s">
        <v>933</v>
      </c>
      <c r="M13" s="340"/>
      <c r="N13" s="339">
        <f>IF(AA9="","",AA9)</f>
        <v>0</v>
      </c>
      <c r="O13" s="336"/>
      <c r="P13" s="6" t="s">
        <v>8</v>
      </c>
      <c r="Q13" s="336">
        <f>IF(X9="","",X9)</f>
        <v>2</v>
      </c>
      <c r="R13" s="340"/>
      <c r="S13" s="336">
        <f>IF(AA11="","",AA11)</f>
        <v>1</v>
      </c>
      <c r="T13" s="336"/>
      <c r="U13" s="6" t="s">
        <v>8</v>
      </c>
      <c r="V13" s="336">
        <f>IF(X11="","",X11)</f>
        <v>2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5.0999999999999996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17"/>
      <c r="Z14" s="16"/>
      <c r="AA14" s="16"/>
      <c r="AB14" s="16"/>
      <c r="AC14" s="16"/>
    </row>
    <row r="15" spans="1:39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AC15" s="359">
        <v>8</v>
      </c>
      <c r="AD15" s="359"/>
      <c r="AE15" s="358" t="s">
        <v>2</v>
      </c>
      <c r="AF15" s="358"/>
      <c r="AG15" s="19"/>
    </row>
    <row r="16" spans="1:39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杉本</v>
      </c>
      <c r="K16" s="545"/>
      <c r="L16" s="545"/>
      <c r="M16" s="45"/>
      <c r="N16" s="46"/>
      <c r="O16" s="545" t="str">
        <f>B19</f>
        <v>刈谷</v>
      </c>
      <c r="P16" s="545"/>
      <c r="Q16" s="545"/>
      <c r="R16" s="45"/>
      <c r="S16" s="46"/>
      <c r="T16" s="545" t="str">
        <f>B21</f>
        <v>柏原</v>
      </c>
      <c r="U16" s="545"/>
      <c r="V16" s="545"/>
      <c r="W16" s="45"/>
      <c r="X16" s="46"/>
      <c r="Y16" s="545" t="str">
        <f>B23</f>
        <v>氏家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</row>
    <row r="17" spans="1:39" s="21" customFormat="1" ht="15" customHeight="1">
      <c r="A17" s="383">
        <v>1</v>
      </c>
      <c r="B17" s="470" t="s">
        <v>242</v>
      </c>
      <c r="C17" s="470"/>
      <c r="D17" s="470"/>
      <c r="E17" s="38" t="s">
        <v>14</v>
      </c>
      <c r="F17" s="471" t="s">
        <v>84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○</v>
      </c>
      <c r="P17" s="388"/>
      <c r="Q17" s="388"/>
      <c r="R17" s="59"/>
      <c r="S17" s="58"/>
      <c r="T17" s="388" t="s">
        <v>934</v>
      </c>
      <c r="U17" s="388"/>
      <c r="V17" s="388"/>
      <c r="W17" s="59"/>
      <c r="X17" s="60"/>
      <c r="Y17" s="388" t="str">
        <f>IF(X18="","",IF(X18&gt;AA18,"○","×"))</f>
        <v>○</v>
      </c>
      <c r="Z17" s="388"/>
      <c r="AA17" s="388"/>
      <c r="AB17" s="49"/>
      <c r="AC17" s="550">
        <f>IF(AND(O17="",T17="",Y17=""),"",COUNTIF(I17:AB18,"○")*2+COUNTIF(I17:AB18,"×"))</f>
        <v>6</v>
      </c>
      <c r="AD17" s="546"/>
      <c r="AE17" s="546">
        <f>IF(AC17="","",RANK(AC17,AC17:AD24,))</f>
        <v>1</v>
      </c>
      <c r="AF17" s="547"/>
      <c r="AJ17" s="21" t="str">
        <f>B16&amp;AE17</f>
        <v>Ｂ1</v>
      </c>
      <c r="AK17" s="21" t="str">
        <f>B17</f>
        <v>杉本</v>
      </c>
      <c r="AL17" s="21" t="str">
        <f>F17</f>
        <v>香川</v>
      </c>
      <c r="AM17" s="19" t="str">
        <f>C18</f>
        <v>高松卓愛クラブ</v>
      </c>
    </row>
    <row r="18" spans="1:39" s="21" customFormat="1" ht="15" customHeight="1">
      <c r="A18" s="384"/>
      <c r="B18" s="71" t="s">
        <v>14</v>
      </c>
      <c r="C18" s="556" t="s">
        <v>215</v>
      </c>
      <c r="D18" s="556"/>
      <c r="E18" s="556"/>
      <c r="F18" s="556"/>
      <c r="G18" s="556"/>
      <c r="H18" s="73" t="s">
        <v>15</v>
      </c>
      <c r="I18" s="430"/>
      <c r="J18" s="357"/>
      <c r="K18" s="357"/>
      <c r="L18" s="357"/>
      <c r="M18" s="357"/>
      <c r="N18" s="365">
        <v>2</v>
      </c>
      <c r="O18" s="364"/>
      <c r="P18" s="2" t="s">
        <v>8</v>
      </c>
      <c r="Q18" s="364">
        <v>0</v>
      </c>
      <c r="R18" s="366"/>
      <c r="S18" s="377" t="s">
        <v>935</v>
      </c>
      <c r="T18" s="374"/>
      <c r="U18" s="203" t="s">
        <v>932</v>
      </c>
      <c r="V18" s="374" t="s">
        <v>933</v>
      </c>
      <c r="W18" s="402"/>
      <c r="X18" s="365">
        <v>2</v>
      </c>
      <c r="Y18" s="364"/>
      <c r="Z18" s="2" t="s">
        <v>8</v>
      </c>
      <c r="AA18" s="364">
        <v>1</v>
      </c>
      <c r="AB18" s="367"/>
      <c r="AC18" s="551"/>
      <c r="AD18" s="548"/>
      <c r="AE18" s="548"/>
      <c r="AF18" s="549"/>
      <c r="AM18" s="19"/>
    </row>
    <row r="19" spans="1:39" s="21" customFormat="1" ht="15" customHeight="1">
      <c r="A19" s="341">
        <v>2</v>
      </c>
      <c r="B19" s="482" t="s">
        <v>510</v>
      </c>
      <c r="C19" s="482"/>
      <c r="D19" s="482"/>
      <c r="E19" s="40" t="s">
        <v>14</v>
      </c>
      <c r="F19" s="492" t="s">
        <v>79</v>
      </c>
      <c r="G19" s="492"/>
      <c r="H19" s="41" t="s">
        <v>15</v>
      </c>
      <c r="I19" s="66"/>
      <c r="J19" s="346" t="str">
        <f>IF(I20="","",IF(I20&gt;L20,"○","×"))</f>
        <v>×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">
        <v>934</v>
      </c>
      <c r="U19" s="346"/>
      <c r="V19" s="346"/>
      <c r="W19" s="63"/>
      <c r="X19" s="64"/>
      <c r="Y19" s="346" t="str">
        <f>IF(X20="","",IF(X20&gt;AA20,"○","×"))</f>
        <v>○</v>
      </c>
      <c r="Z19" s="346"/>
      <c r="AA19" s="346"/>
      <c r="AB19" s="65"/>
      <c r="AC19" s="341">
        <f>IF(AND(J19="",T19="",Y19=""),"",COUNTIF(I19:AB20,"○")*2+COUNTIF(I19:AB20,"×"))</f>
        <v>5</v>
      </c>
      <c r="AD19" s="407"/>
      <c r="AE19" s="537">
        <f>IF(AC19="","",RANK(AC19,AC17:AD24,))</f>
        <v>2</v>
      </c>
      <c r="AF19" s="538"/>
      <c r="AJ19" s="21" t="str">
        <f>B16&amp;AE19</f>
        <v>Ｂ2</v>
      </c>
      <c r="AK19" s="21" t="str">
        <f>B19</f>
        <v>刈谷</v>
      </c>
      <c r="AL19" s="21" t="str">
        <f>F19</f>
        <v>高知</v>
      </c>
      <c r="AM19" s="19" t="str">
        <f>C20</f>
        <v>黒潮クラブ</v>
      </c>
    </row>
    <row r="20" spans="1:39" s="21" customFormat="1" ht="15" customHeight="1">
      <c r="A20" s="408"/>
      <c r="B20" s="71" t="s">
        <v>14</v>
      </c>
      <c r="C20" s="525" t="s">
        <v>86</v>
      </c>
      <c r="D20" s="525"/>
      <c r="E20" s="525"/>
      <c r="F20" s="525"/>
      <c r="G20" s="525"/>
      <c r="H20" s="73" t="s">
        <v>15</v>
      </c>
      <c r="I20" s="373">
        <f>IF(Q18="","",Q18)</f>
        <v>0</v>
      </c>
      <c r="J20" s="374"/>
      <c r="K20" s="5" t="s">
        <v>8</v>
      </c>
      <c r="L20" s="374">
        <f>IF(N18="","",N18)</f>
        <v>2</v>
      </c>
      <c r="M20" s="374"/>
      <c r="N20" s="379"/>
      <c r="O20" s="380"/>
      <c r="P20" s="380"/>
      <c r="Q20" s="380"/>
      <c r="R20" s="381"/>
      <c r="S20" s="377" t="s">
        <v>935</v>
      </c>
      <c r="T20" s="374"/>
      <c r="U20" s="205" t="s">
        <v>932</v>
      </c>
      <c r="V20" s="374" t="s">
        <v>933</v>
      </c>
      <c r="W20" s="402"/>
      <c r="X20" s="377">
        <v>2</v>
      </c>
      <c r="Y20" s="374"/>
      <c r="Z20" s="5" t="s">
        <v>8</v>
      </c>
      <c r="AA20" s="374">
        <v>0</v>
      </c>
      <c r="AB20" s="382"/>
      <c r="AC20" s="353"/>
      <c r="AD20" s="416"/>
      <c r="AE20" s="535"/>
      <c r="AF20" s="536"/>
      <c r="AM20" s="19"/>
    </row>
    <row r="21" spans="1:39" s="21" customFormat="1" ht="15" customHeight="1">
      <c r="A21" s="341">
        <v>3</v>
      </c>
      <c r="B21" s="482" t="s">
        <v>539</v>
      </c>
      <c r="C21" s="482"/>
      <c r="D21" s="482"/>
      <c r="E21" s="40" t="s">
        <v>14</v>
      </c>
      <c r="F21" s="492" t="s">
        <v>81</v>
      </c>
      <c r="G21" s="492"/>
      <c r="H21" s="41" t="s">
        <v>15</v>
      </c>
      <c r="I21" s="69"/>
      <c r="J21" s="346" t="s">
        <v>930</v>
      </c>
      <c r="K21" s="346"/>
      <c r="L21" s="346"/>
      <c r="M21" s="61"/>
      <c r="N21" s="60"/>
      <c r="O21" s="346" t="s">
        <v>930</v>
      </c>
      <c r="P21" s="346"/>
      <c r="Q21" s="346"/>
      <c r="R21" s="68"/>
      <c r="S21" s="357"/>
      <c r="T21" s="357"/>
      <c r="U21" s="357"/>
      <c r="V21" s="357"/>
      <c r="W21" s="357"/>
      <c r="X21" s="60"/>
      <c r="Y21" s="346" t="s">
        <v>930</v>
      </c>
      <c r="Z21" s="346"/>
      <c r="AA21" s="346"/>
      <c r="AB21" s="62"/>
      <c r="AC21" s="551">
        <v>0</v>
      </c>
      <c r="AD21" s="548"/>
      <c r="AE21" s="548">
        <f>IF(AC21="","",RANK(AC21,AC17:AD24,))</f>
        <v>4</v>
      </c>
      <c r="AF21" s="549"/>
      <c r="AJ21" s="21" t="str">
        <f>B16&amp;AE21</f>
        <v>Ｂ4</v>
      </c>
      <c r="AK21" s="21" t="str">
        <f>B21</f>
        <v>柏原</v>
      </c>
      <c r="AL21" s="21" t="str">
        <f>F21</f>
        <v>徳島</v>
      </c>
      <c r="AM21" s="19" t="str">
        <f>C22</f>
        <v>ノビアブランカ</v>
      </c>
    </row>
    <row r="22" spans="1:39" s="21" customFormat="1" ht="15" customHeight="1">
      <c r="A22" s="353"/>
      <c r="B22" s="71" t="s">
        <v>14</v>
      </c>
      <c r="C22" s="480" t="s">
        <v>437</v>
      </c>
      <c r="D22" s="480"/>
      <c r="E22" s="480"/>
      <c r="F22" s="480"/>
      <c r="G22" s="480"/>
      <c r="H22" s="73" t="s">
        <v>15</v>
      </c>
      <c r="I22" s="373" t="s">
        <v>931</v>
      </c>
      <c r="J22" s="374"/>
      <c r="K22" s="203" t="s">
        <v>932</v>
      </c>
      <c r="L22" s="374" t="s">
        <v>933</v>
      </c>
      <c r="M22" s="402"/>
      <c r="N22" s="377" t="s">
        <v>931</v>
      </c>
      <c r="O22" s="374"/>
      <c r="P22" s="203" t="s">
        <v>932</v>
      </c>
      <c r="Q22" s="374" t="s">
        <v>933</v>
      </c>
      <c r="R22" s="402"/>
      <c r="S22" s="357"/>
      <c r="T22" s="357"/>
      <c r="U22" s="357"/>
      <c r="V22" s="357"/>
      <c r="W22" s="357"/>
      <c r="X22" s="377" t="s">
        <v>931</v>
      </c>
      <c r="Y22" s="374"/>
      <c r="Z22" s="203" t="s">
        <v>932</v>
      </c>
      <c r="AA22" s="374" t="s">
        <v>933</v>
      </c>
      <c r="AB22" s="382"/>
      <c r="AC22" s="551"/>
      <c r="AD22" s="548"/>
      <c r="AE22" s="548"/>
      <c r="AF22" s="549"/>
      <c r="AM22" s="19"/>
    </row>
    <row r="23" spans="1:39" s="21" customFormat="1" ht="15" customHeight="1">
      <c r="A23" s="341">
        <v>4</v>
      </c>
      <c r="B23" s="482" t="s">
        <v>171</v>
      </c>
      <c r="C23" s="482"/>
      <c r="D23" s="482"/>
      <c r="E23" s="40" t="s">
        <v>14</v>
      </c>
      <c r="F23" s="492" t="s">
        <v>84</v>
      </c>
      <c r="G23" s="492"/>
      <c r="H23" s="41" t="s">
        <v>15</v>
      </c>
      <c r="I23" s="66"/>
      <c r="J23" s="346" t="str">
        <f>IF(I24="","",IF(I24&gt;L24,"○","×"))</f>
        <v>×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">
        <v>934</v>
      </c>
      <c r="U23" s="346"/>
      <c r="V23" s="346"/>
      <c r="W23" s="63"/>
      <c r="X23" s="347"/>
      <c r="Y23" s="348"/>
      <c r="Z23" s="348"/>
      <c r="AA23" s="348"/>
      <c r="AB23" s="349"/>
      <c r="AC23" s="551">
        <f>IF(AND(O23="",T23="",J23=""),"",COUNTIF(I23:AB24,"○")*2+COUNTIF(I23:AB24,"×"))</f>
        <v>4</v>
      </c>
      <c r="AD23" s="548"/>
      <c r="AE23" s="548">
        <f>IF(AC23="","",RANK(AC23,AC17:AD24,))</f>
        <v>3</v>
      </c>
      <c r="AF23" s="549"/>
      <c r="AJ23" s="21" t="str">
        <f>B16&amp;AE23</f>
        <v>Ｂ3</v>
      </c>
      <c r="AK23" s="21" t="str">
        <f>B23</f>
        <v>氏家</v>
      </c>
      <c r="AL23" s="21" t="str">
        <f>F23</f>
        <v>香川</v>
      </c>
      <c r="AM23" s="19" t="str">
        <f>C24</f>
        <v>丸亀ＳＣ</v>
      </c>
    </row>
    <row r="24" spans="1:39" s="21" customFormat="1" ht="15" customHeight="1">
      <c r="A24" s="342"/>
      <c r="B24" s="72" t="s">
        <v>14</v>
      </c>
      <c r="C24" s="475" t="s">
        <v>85</v>
      </c>
      <c r="D24" s="475"/>
      <c r="E24" s="475"/>
      <c r="F24" s="475"/>
      <c r="G24" s="475"/>
      <c r="H24" s="74" t="s">
        <v>15</v>
      </c>
      <c r="I24" s="335">
        <f>IF(AA18="","",AA18)</f>
        <v>1</v>
      </c>
      <c r="J24" s="336"/>
      <c r="K24" s="6" t="s">
        <v>8</v>
      </c>
      <c r="L24" s="336">
        <f>IF(X18="","",X18)</f>
        <v>2</v>
      </c>
      <c r="M24" s="336"/>
      <c r="N24" s="339">
        <f>IF(AA20="","",AA20)</f>
        <v>0</v>
      </c>
      <c r="O24" s="336"/>
      <c r="P24" s="6" t="s">
        <v>8</v>
      </c>
      <c r="Q24" s="336">
        <f>IF(X20="","",X20)</f>
        <v>2</v>
      </c>
      <c r="R24" s="340"/>
      <c r="S24" s="339" t="s">
        <v>935</v>
      </c>
      <c r="T24" s="336"/>
      <c r="U24" s="200" t="s">
        <v>932</v>
      </c>
      <c r="V24" s="336" t="s">
        <v>933</v>
      </c>
      <c r="W24" s="340"/>
      <c r="X24" s="350"/>
      <c r="Y24" s="351"/>
      <c r="Z24" s="351"/>
      <c r="AA24" s="351"/>
      <c r="AB24" s="352"/>
      <c r="AC24" s="552"/>
      <c r="AD24" s="553"/>
      <c r="AE24" s="553"/>
      <c r="AF24" s="554"/>
    </row>
    <row r="25" spans="1:39" s="21" customFormat="1" ht="5.0999999999999996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17"/>
      <c r="N25" s="16"/>
      <c r="O25" s="16"/>
      <c r="P25" s="16"/>
      <c r="Q25" s="16"/>
      <c r="R25" s="17"/>
      <c r="S25" s="16"/>
      <c r="T25" s="16"/>
      <c r="U25" s="17"/>
      <c r="V25" s="17"/>
      <c r="W25" s="17"/>
      <c r="X25" s="17"/>
      <c r="Y25" s="17"/>
      <c r="Z25" s="16"/>
      <c r="AA25" s="16"/>
      <c r="AB25" s="16"/>
      <c r="AC25" s="16"/>
    </row>
    <row r="26" spans="1:39" s="21" customFormat="1" ht="15" customHeight="1">
      <c r="X26" s="338">
        <v>9</v>
      </c>
      <c r="Y26" s="338"/>
      <c r="Z26" s="337" t="s">
        <v>2</v>
      </c>
      <c r="AA26" s="337"/>
      <c r="AB26" s="7"/>
      <c r="AC26" s="16"/>
    </row>
    <row r="27" spans="1:39" s="21" customFormat="1" ht="15" customHeight="1">
      <c r="A27" s="31"/>
      <c r="B27" s="483" t="s">
        <v>5</v>
      </c>
      <c r="C27" s="483"/>
      <c r="D27" s="483" t="s">
        <v>25</v>
      </c>
      <c r="E27" s="483"/>
      <c r="F27" s="483"/>
      <c r="G27" s="483"/>
      <c r="H27" s="26"/>
      <c r="I27" s="44"/>
      <c r="J27" s="545" t="str">
        <f>B28</f>
        <v>村上</v>
      </c>
      <c r="K27" s="545"/>
      <c r="L27" s="545"/>
      <c r="M27" s="45"/>
      <c r="N27" s="46"/>
      <c r="O27" s="545" t="str">
        <f>B30</f>
        <v>鎌田</v>
      </c>
      <c r="P27" s="545"/>
      <c r="Q27" s="545"/>
      <c r="R27" s="45"/>
      <c r="S27" s="46"/>
      <c r="T27" s="545" t="str">
        <f>B32</f>
        <v>福井</v>
      </c>
      <c r="U27" s="545"/>
      <c r="V27" s="545"/>
      <c r="W27" s="45"/>
      <c r="X27" s="540" t="s">
        <v>17</v>
      </c>
      <c r="Y27" s="541"/>
      <c r="Z27" s="527" t="s">
        <v>13</v>
      </c>
      <c r="AA27" s="528"/>
      <c r="AB27" s="27"/>
    </row>
    <row r="28" spans="1:39" s="21" customFormat="1" ht="15" customHeight="1">
      <c r="A28" s="400">
        <v>1</v>
      </c>
      <c r="B28" s="470" t="s">
        <v>114</v>
      </c>
      <c r="C28" s="470"/>
      <c r="D28" s="470"/>
      <c r="E28" s="38" t="s">
        <v>14</v>
      </c>
      <c r="F28" s="471" t="s">
        <v>79</v>
      </c>
      <c r="G28" s="471"/>
      <c r="H28" s="39" t="s">
        <v>15</v>
      </c>
      <c r="I28" s="529"/>
      <c r="J28" s="485"/>
      <c r="K28" s="485"/>
      <c r="L28" s="485"/>
      <c r="M28" s="485"/>
      <c r="N28" s="48"/>
      <c r="O28" s="388" t="str">
        <f>IF(N29="","",IF(N29&gt;Q29,"○","×"))</f>
        <v>○</v>
      </c>
      <c r="P28" s="388"/>
      <c r="Q28" s="388"/>
      <c r="R28" s="59"/>
      <c r="S28" s="58"/>
      <c r="T28" s="388" t="s">
        <v>934</v>
      </c>
      <c r="U28" s="388"/>
      <c r="V28" s="388"/>
      <c r="W28" s="59"/>
      <c r="X28" s="400">
        <f>IF(AND(J28="",O28="",T28=""),"",COUNTIF(I28:W29,"○")*2+COUNTIF(I28:W29,"×"))</f>
        <v>4</v>
      </c>
      <c r="Y28" s="532"/>
      <c r="Z28" s="533">
        <f>IF(X28="","",RANK(X28,X28:Y33,))</f>
        <v>1</v>
      </c>
      <c r="AA28" s="534"/>
      <c r="AJ28" s="21" t="str">
        <f>B27&amp;Z28</f>
        <v>Ｃ1</v>
      </c>
      <c r="AK28" s="21" t="str">
        <f>B28</f>
        <v>村上</v>
      </c>
      <c r="AL28" s="21" t="str">
        <f>F28</f>
        <v>高知</v>
      </c>
      <c r="AM28" s="19" t="str">
        <f>C29</f>
        <v>黒潮クラブ</v>
      </c>
    </row>
    <row r="29" spans="1:39" s="21" customFormat="1" ht="15" customHeight="1">
      <c r="A29" s="408"/>
      <c r="B29" s="42" t="s">
        <v>14</v>
      </c>
      <c r="C29" s="491" t="s">
        <v>86</v>
      </c>
      <c r="D29" s="491"/>
      <c r="E29" s="491"/>
      <c r="F29" s="491"/>
      <c r="G29" s="491"/>
      <c r="H29" s="43" t="s">
        <v>15</v>
      </c>
      <c r="I29" s="430"/>
      <c r="J29" s="357"/>
      <c r="K29" s="357"/>
      <c r="L29" s="357"/>
      <c r="M29" s="357"/>
      <c r="N29" s="365">
        <v>2</v>
      </c>
      <c r="O29" s="364"/>
      <c r="P29" s="2" t="s">
        <v>8</v>
      </c>
      <c r="Q29" s="364">
        <v>0</v>
      </c>
      <c r="R29" s="366"/>
      <c r="S29" s="377" t="s">
        <v>935</v>
      </c>
      <c r="T29" s="374"/>
      <c r="U29" s="203" t="s">
        <v>932</v>
      </c>
      <c r="V29" s="374" t="s">
        <v>933</v>
      </c>
      <c r="W29" s="382"/>
      <c r="X29" s="353"/>
      <c r="Y29" s="416"/>
      <c r="Z29" s="535"/>
      <c r="AA29" s="536"/>
      <c r="AM29" s="19"/>
    </row>
    <row r="30" spans="1:39" s="21" customFormat="1" ht="15" customHeight="1">
      <c r="A30" s="341">
        <v>2</v>
      </c>
      <c r="B30" s="482" t="s">
        <v>166</v>
      </c>
      <c r="C30" s="482"/>
      <c r="D30" s="482"/>
      <c r="E30" s="40" t="s">
        <v>14</v>
      </c>
      <c r="F30" s="492" t="s">
        <v>81</v>
      </c>
      <c r="G30" s="492"/>
      <c r="H30" s="41" t="s">
        <v>15</v>
      </c>
      <c r="I30" s="66"/>
      <c r="J30" s="346" t="str">
        <f>IF(I31="","",IF(I31&gt;L31,"○","×"))</f>
        <v>×</v>
      </c>
      <c r="K30" s="346"/>
      <c r="L30" s="346"/>
      <c r="M30" s="63"/>
      <c r="N30" s="347"/>
      <c r="O30" s="348"/>
      <c r="P30" s="348"/>
      <c r="Q30" s="348"/>
      <c r="R30" s="378"/>
      <c r="S30" s="63"/>
      <c r="T30" s="346" t="s">
        <v>934</v>
      </c>
      <c r="U30" s="346"/>
      <c r="V30" s="346"/>
      <c r="W30" s="63"/>
      <c r="X30" s="341">
        <f>IF(AND(J30="",O30="",T30=""),"",COUNTIF(I30:W31,"○")*2+COUNTIF(I30:W31,"×"))</f>
        <v>3</v>
      </c>
      <c r="Y30" s="407"/>
      <c r="Z30" s="537">
        <f>IF(X30="","",RANK(X30,X28:Y33,))</f>
        <v>2</v>
      </c>
      <c r="AA30" s="538"/>
      <c r="AJ30" s="21" t="str">
        <f>B27&amp;Z30</f>
        <v>Ｃ2</v>
      </c>
      <c r="AK30" s="21" t="str">
        <f>B30</f>
        <v>鎌田</v>
      </c>
      <c r="AL30" s="21" t="str">
        <f>F30</f>
        <v>徳島</v>
      </c>
      <c r="AM30" s="19" t="str">
        <f>C31</f>
        <v>名西クラブ</v>
      </c>
    </row>
    <row r="31" spans="1:39" s="21" customFormat="1" ht="15" customHeight="1">
      <c r="A31" s="408"/>
      <c r="B31" s="71" t="s">
        <v>14</v>
      </c>
      <c r="C31" s="557" t="s">
        <v>302</v>
      </c>
      <c r="D31" s="557"/>
      <c r="E31" s="557"/>
      <c r="F31" s="557"/>
      <c r="G31" s="557"/>
      <c r="H31" s="73" t="s">
        <v>15</v>
      </c>
      <c r="I31" s="373">
        <f>IF(Q29="","",Q29)</f>
        <v>0</v>
      </c>
      <c r="J31" s="374"/>
      <c r="K31" s="5" t="s">
        <v>8</v>
      </c>
      <c r="L31" s="374">
        <f>IF(N29="","",N29)</f>
        <v>2</v>
      </c>
      <c r="M31" s="374"/>
      <c r="N31" s="379"/>
      <c r="O31" s="380"/>
      <c r="P31" s="380"/>
      <c r="Q31" s="380"/>
      <c r="R31" s="381"/>
      <c r="S31" s="377" t="s">
        <v>935</v>
      </c>
      <c r="T31" s="374"/>
      <c r="U31" s="205" t="s">
        <v>932</v>
      </c>
      <c r="V31" s="374" t="s">
        <v>933</v>
      </c>
      <c r="W31" s="382"/>
      <c r="X31" s="353"/>
      <c r="Y31" s="416"/>
      <c r="Z31" s="535"/>
      <c r="AA31" s="536"/>
      <c r="AM31" s="19"/>
    </row>
    <row r="32" spans="1:39" s="21" customFormat="1" ht="15" customHeight="1">
      <c r="A32" s="399">
        <v>3</v>
      </c>
      <c r="B32" s="491" t="s">
        <v>392</v>
      </c>
      <c r="C32" s="491"/>
      <c r="D32" s="491"/>
      <c r="E32" s="42" t="s">
        <v>14</v>
      </c>
      <c r="F32" s="492" t="s">
        <v>84</v>
      </c>
      <c r="G32" s="492"/>
      <c r="H32" s="43" t="s">
        <v>15</v>
      </c>
      <c r="I32" s="69"/>
      <c r="J32" s="346" t="s">
        <v>930</v>
      </c>
      <c r="K32" s="346"/>
      <c r="L32" s="346"/>
      <c r="M32" s="61"/>
      <c r="N32" s="60"/>
      <c r="O32" s="346" t="s">
        <v>930</v>
      </c>
      <c r="P32" s="346"/>
      <c r="Q32" s="346"/>
      <c r="R32" s="68"/>
      <c r="S32" s="357"/>
      <c r="T32" s="357"/>
      <c r="U32" s="357"/>
      <c r="V32" s="357"/>
      <c r="W32" s="357"/>
      <c r="X32" s="341">
        <v>0</v>
      </c>
      <c r="Y32" s="407"/>
      <c r="Z32" s="537">
        <f>IF(X32="","",RANK(X32,X28:Y33,))</f>
        <v>3</v>
      </c>
      <c r="AA32" s="538"/>
      <c r="AJ32" s="21" t="str">
        <f>B27&amp;Z32</f>
        <v>Ｃ3</v>
      </c>
      <c r="AK32" s="21" t="str">
        <f>B32</f>
        <v>福井</v>
      </c>
      <c r="AL32" s="21" t="str">
        <f>F32</f>
        <v>香川</v>
      </c>
      <c r="AM32" s="19" t="str">
        <f>C33</f>
        <v>高松卓愛クラブ</v>
      </c>
    </row>
    <row r="33" spans="1:39" s="21" customFormat="1" ht="15" customHeight="1">
      <c r="A33" s="442"/>
      <c r="B33" s="72" t="s">
        <v>14</v>
      </c>
      <c r="C33" s="562" t="s">
        <v>408</v>
      </c>
      <c r="D33" s="562"/>
      <c r="E33" s="562"/>
      <c r="F33" s="562"/>
      <c r="G33" s="562"/>
      <c r="H33" s="74" t="s">
        <v>15</v>
      </c>
      <c r="I33" s="335" t="s">
        <v>931</v>
      </c>
      <c r="J33" s="336"/>
      <c r="K33" s="200" t="s">
        <v>932</v>
      </c>
      <c r="L33" s="336" t="s">
        <v>933</v>
      </c>
      <c r="M33" s="340"/>
      <c r="N33" s="339" t="s">
        <v>931</v>
      </c>
      <c r="O33" s="336"/>
      <c r="P33" s="200" t="s">
        <v>932</v>
      </c>
      <c r="Q33" s="336" t="s">
        <v>933</v>
      </c>
      <c r="R33" s="340"/>
      <c r="S33" s="351"/>
      <c r="T33" s="351"/>
      <c r="U33" s="351"/>
      <c r="V33" s="351"/>
      <c r="W33" s="351"/>
      <c r="X33" s="342"/>
      <c r="Y33" s="435"/>
      <c r="Z33" s="542"/>
      <c r="AA33" s="543"/>
      <c r="AM33" s="19"/>
    </row>
    <row r="34" spans="1:39" s="21" customFormat="1" ht="4.5" customHeight="1">
      <c r="A34" s="17"/>
      <c r="B34" s="42"/>
      <c r="C34" s="37"/>
      <c r="D34" s="37"/>
      <c r="E34" s="37"/>
      <c r="F34" s="37"/>
      <c r="G34" s="37"/>
      <c r="H34" s="42"/>
      <c r="I34" s="16"/>
      <c r="J34" s="16"/>
      <c r="K34" s="2"/>
      <c r="L34" s="16"/>
      <c r="M34" s="16"/>
      <c r="N34" s="16"/>
      <c r="O34" s="16"/>
      <c r="P34" s="2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M34" s="19"/>
    </row>
    <row r="35" spans="1:39" s="21" customFormat="1" ht="15" customHeight="1">
      <c r="X35" s="338">
        <v>9</v>
      </c>
      <c r="Y35" s="338"/>
      <c r="Z35" s="337" t="s">
        <v>2</v>
      </c>
      <c r="AA35" s="337"/>
      <c r="AB35" s="7"/>
      <c r="AC35" s="16"/>
    </row>
    <row r="36" spans="1:39" s="21" customFormat="1" ht="15" customHeight="1">
      <c r="A36" s="31"/>
      <c r="B36" s="483" t="s">
        <v>537</v>
      </c>
      <c r="C36" s="483"/>
      <c r="D36" s="483" t="s">
        <v>25</v>
      </c>
      <c r="E36" s="483"/>
      <c r="F36" s="483"/>
      <c r="G36" s="483"/>
      <c r="H36" s="26"/>
      <c r="I36" s="44"/>
      <c r="J36" s="545" t="str">
        <f>B37</f>
        <v>樋本</v>
      </c>
      <c r="K36" s="545"/>
      <c r="L36" s="545"/>
      <c r="M36" s="45"/>
      <c r="N36" s="46"/>
      <c r="O36" s="545" t="str">
        <f>B39</f>
        <v>久保</v>
      </c>
      <c r="P36" s="545"/>
      <c r="Q36" s="545"/>
      <c r="R36" s="45"/>
      <c r="S36" s="46"/>
      <c r="T36" s="545" t="str">
        <f>B41</f>
        <v>梶</v>
      </c>
      <c r="U36" s="545"/>
      <c r="V36" s="545"/>
      <c r="W36" s="45"/>
      <c r="X36" s="540" t="s">
        <v>17</v>
      </c>
      <c r="Y36" s="541"/>
      <c r="Z36" s="527" t="s">
        <v>13</v>
      </c>
      <c r="AA36" s="528"/>
      <c r="AB36" s="27"/>
    </row>
    <row r="37" spans="1:39" s="21" customFormat="1" ht="15" customHeight="1">
      <c r="A37" s="383">
        <v>1</v>
      </c>
      <c r="B37" s="470" t="s">
        <v>250</v>
      </c>
      <c r="C37" s="470"/>
      <c r="D37" s="470"/>
      <c r="E37" s="38" t="s">
        <v>14</v>
      </c>
      <c r="F37" s="471" t="s">
        <v>84</v>
      </c>
      <c r="G37" s="471"/>
      <c r="H37" s="39" t="s">
        <v>15</v>
      </c>
      <c r="I37" s="529"/>
      <c r="J37" s="485"/>
      <c r="K37" s="485"/>
      <c r="L37" s="485"/>
      <c r="M37" s="485"/>
      <c r="N37" s="48"/>
      <c r="O37" s="388" t="str">
        <f>IF(N38="","",IF(N38&gt;Q38,"○","×"))</f>
        <v>○</v>
      </c>
      <c r="P37" s="388"/>
      <c r="Q37" s="388"/>
      <c r="R37" s="59"/>
      <c r="S37" s="58"/>
      <c r="T37" s="388" t="str">
        <f>IF(S38="","",IF(S38&gt;V38,"○","×"))</f>
        <v>○</v>
      </c>
      <c r="U37" s="388"/>
      <c r="V37" s="388"/>
      <c r="W37" s="59"/>
      <c r="X37" s="400">
        <f>IF(AND(J37="",O37="",T37=""),"",COUNTIF(I37:W38,"○")*2+COUNTIF(I37:W38,"×"))</f>
        <v>4</v>
      </c>
      <c r="Y37" s="532"/>
      <c r="Z37" s="533">
        <f>IF(X37="","",RANK(X37,X37:Y42,))</f>
        <v>1</v>
      </c>
      <c r="AA37" s="534"/>
      <c r="AJ37" s="21" t="str">
        <f>B36&amp;Z37</f>
        <v>Ｄ1</v>
      </c>
      <c r="AK37" s="21" t="str">
        <f>B37</f>
        <v>樋本</v>
      </c>
      <c r="AL37" s="21" t="str">
        <f>F37</f>
        <v>香川</v>
      </c>
      <c r="AM37" s="19" t="str">
        <f>C38</f>
        <v>丸亀ＳＣ</v>
      </c>
    </row>
    <row r="38" spans="1:39" s="21" customFormat="1" ht="15" customHeight="1">
      <c r="A38" s="384"/>
      <c r="B38" s="71" t="s">
        <v>14</v>
      </c>
      <c r="C38" s="525" t="s">
        <v>85</v>
      </c>
      <c r="D38" s="525"/>
      <c r="E38" s="525"/>
      <c r="F38" s="525"/>
      <c r="G38" s="525"/>
      <c r="H38" s="73" t="s">
        <v>15</v>
      </c>
      <c r="I38" s="430"/>
      <c r="J38" s="357"/>
      <c r="K38" s="357"/>
      <c r="L38" s="357"/>
      <c r="M38" s="357"/>
      <c r="N38" s="365">
        <v>2</v>
      </c>
      <c r="O38" s="364"/>
      <c r="P38" s="2" t="s">
        <v>8</v>
      </c>
      <c r="Q38" s="364">
        <v>0</v>
      </c>
      <c r="R38" s="366"/>
      <c r="S38" s="364">
        <v>2</v>
      </c>
      <c r="T38" s="364"/>
      <c r="U38" s="2" t="s">
        <v>8</v>
      </c>
      <c r="V38" s="364">
        <v>0</v>
      </c>
      <c r="W38" s="366"/>
      <c r="X38" s="353"/>
      <c r="Y38" s="416"/>
      <c r="Z38" s="535"/>
      <c r="AA38" s="536"/>
      <c r="AM38" s="19"/>
    </row>
    <row r="39" spans="1:39" s="21" customFormat="1" ht="15" customHeight="1">
      <c r="A39" s="408">
        <v>2</v>
      </c>
      <c r="B39" s="491" t="s">
        <v>511</v>
      </c>
      <c r="C39" s="491"/>
      <c r="D39" s="491"/>
      <c r="E39" s="42" t="s">
        <v>14</v>
      </c>
      <c r="F39" s="492" t="s">
        <v>79</v>
      </c>
      <c r="G39" s="492"/>
      <c r="H39" s="43" t="s">
        <v>15</v>
      </c>
      <c r="I39" s="66"/>
      <c r="J39" s="346" t="str">
        <f>IF(I40="","",IF(I40&gt;L40,"○","×"))</f>
        <v>×</v>
      </c>
      <c r="K39" s="346"/>
      <c r="L39" s="346"/>
      <c r="M39" s="63"/>
      <c r="N39" s="347"/>
      <c r="O39" s="348"/>
      <c r="P39" s="348"/>
      <c r="Q39" s="348"/>
      <c r="R39" s="378"/>
      <c r="S39" s="63"/>
      <c r="T39" s="346" t="str">
        <f>IF(S40="","",IF(S40&gt;V40,"○","×"))</f>
        <v>○</v>
      </c>
      <c r="U39" s="346"/>
      <c r="V39" s="346"/>
      <c r="W39" s="63"/>
      <c r="X39" s="341">
        <f>IF(AND(J39="",O39="",T39=""),"",COUNTIF(I39:W40,"○")*2+COUNTIF(I39:W40,"×"))</f>
        <v>3</v>
      </c>
      <c r="Y39" s="407"/>
      <c r="Z39" s="537">
        <f>IF(X39="","",RANK(X39,X37:Y42,))</f>
        <v>2</v>
      </c>
      <c r="AA39" s="538"/>
      <c r="AJ39" s="21" t="str">
        <f>B36&amp;Z39</f>
        <v>Ｄ2</v>
      </c>
      <c r="AK39" s="21" t="str">
        <f>B39</f>
        <v>久保</v>
      </c>
      <c r="AL39" s="21" t="str">
        <f>F39</f>
        <v>高知</v>
      </c>
      <c r="AM39" s="19" t="str">
        <f>C40</f>
        <v>黒潮クラブ</v>
      </c>
    </row>
    <row r="40" spans="1:39" s="21" customFormat="1" ht="15" customHeight="1">
      <c r="A40" s="408"/>
      <c r="B40" s="71" t="s">
        <v>14</v>
      </c>
      <c r="C40" s="525" t="s">
        <v>86</v>
      </c>
      <c r="D40" s="525"/>
      <c r="E40" s="525"/>
      <c r="F40" s="525"/>
      <c r="G40" s="525"/>
      <c r="H40" s="73" t="s">
        <v>15</v>
      </c>
      <c r="I40" s="373">
        <f>IF(Q38="","",Q38)</f>
        <v>0</v>
      </c>
      <c r="J40" s="374"/>
      <c r="K40" s="5" t="s">
        <v>8</v>
      </c>
      <c r="L40" s="374">
        <f>IF(N38="","",N38)</f>
        <v>2</v>
      </c>
      <c r="M40" s="374"/>
      <c r="N40" s="379"/>
      <c r="O40" s="380"/>
      <c r="P40" s="380"/>
      <c r="Q40" s="380"/>
      <c r="R40" s="381"/>
      <c r="S40" s="374">
        <v>2</v>
      </c>
      <c r="T40" s="374"/>
      <c r="U40" s="5" t="s">
        <v>8</v>
      </c>
      <c r="V40" s="374">
        <v>0</v>
      </c>
      <c r="W40" s="374"/>
      <c r="X40" s="353"/>
      <c r="Y40" s="416"/>
      <c r="Z40" s="535"/>
      <c r="AA40" s="536"/>
      <c r="AM40" s="19"/>
    </row>
    <row r="41" spans="1:39" s="21" customFormat="1" ht="15" customHeight="1">
      <c r="A41" s="341">
        <v>3</v>
      </c>
      <c r="B41" s="491" t="s">
        <v>409</v>
      </c>
      <c r="C41" s="491"/>
      <c r="D41" s="491"/>
      <c r="E41" s="42" t="s">
        <v>14</v>
      </c>
      <c r="F41" s="492" t="s">
        <v>81</v>
      </c>
      <c r="G41" s="492"/>
      <c r="H41" s="43" t="s">
        <v>15</v>
      </c>
      <c r="I41" s="69"/>
      <c r="J41" s="356" t="str">
        <f>IF(I42="","",IF(I42&gt;L42,"○","×"))</f>
        <v>×</v>
      </c>
      <c r="K41" s="356"/>
      <c r="L41" s="356"/>
      <c r="M41" s="61"/>
      <c r="N41" s="60"/>
      <c r="O41" s="356" t="str">
        <f>IF(N42="","",IF(N42&gt;Q42,"○","×"))</f>
        <v>×</v>
      </c>
      <c r="P41" s="356"/>
      <c r="Q41" s="356"/>
      <c r="R41" s="68"/>
      <c r="S41" s="357"/>
      <c r="T41" s="357"/>
      <c r="U41" s="357"/>
      <c r="V41" s="357"/>
      <c r="W41" s="357"/>
      <c r="X41" s="341">
        <f>IF(AND(J41="",O41="",T41=""),"",COUNTIF(I41:W42,"○")*2+COUNTIF(I41:W42,"×"))</f>
        <v>2</v>
      </c>
      <c r="Y41" s="407"/>
      <c r="Z41" s="537">
        <f>IF(X41="","",RANK(X41,X37:Y42,))</f>
        <v>3</v>
      </c>
      <c r="AA41" s="538"/>
      <c r="AJ41" s="21" t="str">
        <f>B36&amp;Z41</f>
        <v>Ｄ3</v>
      </c>
      <c r="AK41" s="21" t="str">
        <f>B41</f>
        <v>梶</v>
      </c>
      <c r="AL41" s="21" t="str">
        <f>F41</f>
        <v>徳島</v>
      </c>
      <c r="AM41" s="19" t="str">
        <f>C42</f>
        <v>国府クラブ</v>
      </c>
    </row>
    <row r="42" spans="1:39" s="21" customFormat="1" ht="15" customHeight="1">
      <c r="A42" s="342"/>
      <c r="B42" s="72" t="s">
        <v>521</v>
      </c>
      <c r="C42" s="563" t="s">
        <v>92</v>
      </c>
      <c r="D42" s="563"/>
      <c r="E42" s="563"/>
      <c r="F42" s="563"/>
      <c r="G42" s="563"/>
      <c r="H42" s="74" t="s">
        <v>15</v>
      </c>
      <c r="I42" s="335">
        <f>IF(V38="","",V38)</f>
        <v>0</v>
      </c>
      <c r="J42" s="336"/>
      <c r="K42" s="6" t="s">
        <v>8</v>
      </c>
      <c r="L42" s="336">
        <f>IF(S38="","",S38)</f>
        <v>2</v>
      </c>
      <c r="M42" s="336"/>
      <c r="N42" s="339">
        <f>IF(V40="","",V40)</f>
        <v>0</v>
      </c>
      <c r="O42" s="336"/>
      <c r="P42" s="6" t="s">
        <v>8</v>
      </c>
      <c r="Q42" s="336">
        <f>IF(S40="","",S40)</f>
        <v>2</v>
      </c>
      <c r="R42" s="340"/>
      <c r="S42" s="351"/>
      <c r="T42" s="351"/>
      <c r="U42" s="351"/>
      <c r="V42" s="351"/>
      <c r="W42" s="351"/>
      <c r="X42" s="342"/>
      <c r="Y42" s="435"/>
      <c r="Z42" s="542"/>
      <c r="AA42" s="543"/>
    </row>
    <row r="43" spans="1:39" s="21" customFormat="1" ht="5.0999999999999996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6"/>
      <c r="M43" s="16"/>
      <c r="N43" s="17"/>
      <c r="O43" s="16"/>
      <c r="P43" s="16"/>
      <c r="Q43" s="16"/>
      <c r="R43" s="16"/>
      <c r="S43" s="17"/>
      <c r="T43" s="16"/>
      <c r="U43" s="16"/>
      <c r="V43" s="17"/>
      <c r="W43" s="17"/>
      <c r="X43" s="17"/>
      <c r="Y43" s="17"/>
      <c r="Z43" s="17"/>
      <c r="AA43" s="16"/>
      <c r="AB43" s="16"/>
      <c r="AC43" s="16"/>
      <c r="AD43" s="16"/>
    </row>
    <row r="44" spans="1:39" s="21" customFormat="1" ht="15" customHeight="1">
      <c r="X44" s="338">
        <v>10</v>
      </c>
      <c r="Y44" s="338"/>
      <c r="Z44" s="337" t="s">
        <v>2</v>
      </c>
      <c r="AA44" s="337"/>
      <c r="AB44" s="7"/>
      <c r="AC44" s="16"/>
    </row>
    <row r="45" spans="1:39" s="21" customFormat="1" ht="15" customHeight="1">
      <c r="A45" s="31"/>
      <c r="B45" s="483" t="s">
        <v>538</v>
      </c>
      <c r="C45" s="483"/>
      <c r="D45" s="483" t="s">
        <v>25</v>
      </c>
      <c r="E45" s="483"/>
      <c r="F45" s="483"/>
      <c r="G45" s="483"/>
      <c r="H45" s="26"/>
      <c r="I45" s="44"/>
      <c r="J45" s="545" t="str">
        <f>B46</f>
        <v>伊藤</v>
      </c>
      <c r="K45" s="545"/>
      <c r="L45" s="545"/>
      <c r="M45" s="45"/>
      <c r="N45" s="46"/>
      <c r="O45" s="545" t="str">
        <f>B48</f>
        <v>土田</v>
      </c>
      <c r="P45" s="545"/>
      <c r="Q45" s="545"/>
      <c r="R45" s="45"/>
      <c r="S45" s="46"/>
      <c r="T45" s="545" t="str">
        <f>B50</f>
        <v>佐々木</v>
      </c>
      <c r="U45" s="545"/>
      <c r="V45" s="545"/>
      <c r="W45" s="45"/>
      <c r="X45" s="540" t="s">
        <v>17</v>
      </c>
      <c r="Y45" s="541"/>
      <c r="Z45" s="527" t="s">
        <v>13</v>
      </c>
      <c r="AA45" s="528"/>
      <c r="AB45" s="27"/>
    </row>
    <row r="46" spans="1:39" s="21" customFormat="1" ht="15" customHeight="1">
      <c r="A46" s="400">
        <v>1</v>
      </c>
      <c r="B46" s="470" t="s">
        <v>190</v>
      </c>
      <c r="C46" s="470"/>
      <c r="D46" s="470"/>
      <c r="E46" s="38" t="s">
        <v>14</v>
      </c>
      <c r="F46" s="471" t="s">
        <v>82</v>
      </c>
      <c r="G46" s="471"/>
      <c r="H46" s="39" t="s">
        <v>15</v>
      </c>
      <c r="I46" s="529"/>
      <c r="J46" s="485"/>
      <c r="K46" s="485"/>
      <c r="L46" s="485"/>
      <c r="M46" s="485"/>
      <c r="N46" s="48"/>
      <c r="O46" s="388" t="str">
        <f>IF(N47="","",IF(N47&gt;Q47,"○","×"))</f>
        <v>×</v>
      </c>
      <c r="P46" s="388"/>
      <c r="Q46" s="388"/>
      <c r="R46" s="59"/>
      <c r="S46" s="58"/>
      <c r="T46" s="388" t="str">
        <f>IF(S47="","",IF(S47&gt;V47,"○","×"))</f>
        <v>×</v>
      </c>
      <c r="U46" s="388"/>
      <c r="V46" s="388"/>
      <c r="W46" s="59"/>
      <c r="X46" s="400">
        <f>IF(AND(J46="",O46="",T46=""),"",COUNTIF(I46:W47,"○")*2+COUNTIF(I46:W47,"×"))</f>
        <v>2</v>
      </c>
      <c r="Y46" s="532"/>
      <c r="Z46" s="533">
        <f>IF(X46="","",RANK(X46,X46:Y51,))</f>
        <v>3</v>
      </c>
      <c r="AA46" s="534"/>
      <c r="AJ46" s="21" t="str">
        <f>B45&amp;Z46</f>
        <v>Ｅ3</v>
      </c>
      <c r="AK46" s="21" t="str">
        <f>B46</f>
        <v>伊藤</v>
      </c>
      <c r="AL46" s="21" t="str">
        <f>F46</f>
        <v>愛媛</v>
      </c>
      <c r="AM46" s="19" t="str">
        <f>C47</f>
        <v>メレンゲ</v>
      </c>
    </row>
    <row r="47" spans="1:39" s="21" customFormat="1" ht="15" customHeight="1">
      <c r="A47" s="353"/>
      <c r="B47" s="71" t="s">
        <v>14</v>
      </c>
      <c r="C47" s="525" t="s">
        <v>432</v>
      </c>
      <c r="D47" s="525"/>
      <c r="E47" s="525"/>
      <c r="F47" s="525"/>
      <c r="G47" s="525"/>
      <c r="H47" s="73" t="s">
        <v>15</v>
      </c>
      <c r="I47" s="430"/>
      <c r="J47" s="357"/>
      <c r="K47" s="357"/>
      <c r="L47" s="357"/>
      <c r="M47" s="357"/>
      <c r="N47" s="365">
        <v>0</v>
      </c>
      <c r="O47" s="364"/>
      <c r="P47" s="2" t="s">
        <v>8</v>
      </c>
      <c r="Q47" s="364">
        <v>2</v>
      </c>
      <c r="R47" s="366"/>
      <c r="S47" s="364">
        <v>0</v>
      </c>
      <c r="T47" s="364"/>
      <c r="U47" s="2" t="s">
        <v>8</v>
      </c>
      <c r="V47" s="364">
        <v>2</v>
      </c>
      <c r="W47" s="366"/>
      <c r="X47" s="353"/>
      <c r="Y47" s="416"/>
      <c r="Z47" s="535"/>
      <c r="AA47" s="536"/>
      <c r="AM47" s="19"/>
    </row>
    <row r="48" spans="1:39" s="21" customFormat="1" ht="15" customHeight="1">
      <c r="A48" s="422">
        <v>2</v>
      </c>
      <c r="B48" s="491" t="s">
        <v>507</v>
      </c>
      <c r="C48" s="491"/>
      <c r="D48" s="491"/>
      <c r="E48" s="42" t="s">
        <v>14</v>
      </c>
      <c r="F48" s="492" t="s">
        <v>84</v>
      </c>
      <c r="G48" s="492"/>
      <c r="H48" s="43" t="s">
        <v>15</v>
      </c>
      <c r="I48" s="66"/>
      <c r="J48" s="346" t="str">
        <f>IF(I49="","",IF(I49&gt;L49,"○","×"))</f>
        <v>○</v>
      </c>
      <c r="K48" s="346"/>
      <c r="L48" s="346"/>
      <c r="M48" s="63"/>
      <c r="N48" s="347"/>
      <c r="O48" s="348"/>
      <c r="P48" s="348"/>
      <c r="Q48" s="348"/>
      <c r="R48" s="378"/>
      <c r="S48" s="63"/>
      <c r="T48" s="346" t="str">
        <f>IF(S49="","",IF(S49&gt;V49,"○","×"))</f>
        <v>○</v>
      </c>
      <c r="U48" s="346"/>
      <c r="V48" s="346"/>
      <c r="W48" s="63"/>
      <c r="X48" s="341">
        <f>IF(AND(J48="",O48="",T48=""),"",COUNTIF(I48:W49,"○")*2+COUNTIF(I48:W49,"×"))</f>
        <v>4</v>
      </c>
      <c r="Y48" s="407"/>
      <c r="Z48" s="537">
        <f>IF(X48="","",RANK(X48,X46:Y51,))</f>
        <v>1</v>
      </c>
      <c r="AA48" s="538"/>
      <c r="AJ48" s="21" t="str">
        <f>B45&amp;Z48</f>
        <v>Ｅ1</v>
      </c>
      <c r="AK48" s="21" t="str">
        <f>B48</f>
        <v>土田</v>
      </c>
      <c r="AL48" s="21" t="str">
        <f>F48</f>
        <v>香川</v>
      </c>
      <c r="AM48" s="19" t="str">
        <f>C49</f>
        <v>高松卓愛クラブ</v>
      </c>
    </row>
    <row r="49" spans="1:39" s="21" customFormat="1" ht="15" customHeight="1">
      <c r="A49" s="422"/>
      <c r="B49" s="42" t="s">
        <v>14</v>
      </c>
      <c r="C49" s="564" t="s">
        <v>408</v>
      </c>
      <c r="D49" s="564"/>
      <c r="E49" s="564"/>
      <c r="F49" s="564"/>
      <c r="G49" s="564"/>
      <c r="H49" s="43" t="s">
        <v>15</v>
      </c>
      <c r="I49" s="373">
        <f>IF(Q47="","",Q47)</f>
        <v>2</v>
      </c>
      <c r="J49" s="374"/>
      <c r="K49" s="5" t="s">
        <v>8</v>
      </c>
      <c r="L49" s="374">
        <f>IF(N47="","",N47)</f>
        <v>0</v>
      </c>
      <c r="M49" s="374"/>
      <c r="N49" s="379"/>
      <c r="O49" s="380"/>
      <c r="P49" s="380"/>
      <c r="Q49" s="380"/>
      <c r="R49" s="381"/>
      <c r="S49" s="374">
        <v>2</v>
      </c>
      <c r="T49" s="374"/>
      <c r="U49" s="5" t="s">
        <v>8</v>
      </c>
      <c r="V49" s="374">
        <v>0</v>
      </c>
      <c r="W49" s="374"/>
      <c r="X49" s="353"/>
      <c r="Y49" s="416"/>
      <c r="Z49" s="535"/>
      <c r="AA49" s="536"/>
      <c r="AM49" s="19"/>
    </row>
    <row r="50" spans="1:39" s="21" customFormat="1" ht="15" customHeight="1">
      <c r="A50" s="341">
        <v>3</v>
      </c>
      <c r="B50" s="482" t="s">
        <v>135</v>
      </c>
      <c r="C50" s="482"/>
      <c r="D50" s="482"/>
      <c r="E50" s="40" t="s">
        <v>14</v>
      </c>
      <c r="F50" s="492" t="s">
        <v>84</v>
      </c>
      <c r="G50" s="492"/>
      <c r="H50" s="41" t="s">
        <v>15</v>
      </c>
      <c r="I50" s="69"/>
      <c r="J50" s="356" t="str">
        <f>IF(I51="","",IF(I51&gt;L51,"○","×"))</f>
        <v>○</v>
      </c>
      <c r="K50" s="356"/>
      <c r="L50" s="356"/>
      <c r="M50" s="61"/>
      <c r="N50" s="60"/>
      <c r="O50" s="356" t="str">
        <f>IF(N51="","",IF(N51&gt;Q51,"○","×"))</f>
        <v>×</v>
      </c>
      <c r="P50" s="356"/>
      <c r="Q50" s="356"/>
      <c r="R50" s="68"/>
      <c r="S50" s="357"/>
      <c r="T50" s="357"/>
      <c r="U50" s="357"/>
      <c r="V50" s="357"/>
      <c r="W50" s="357"/>
      <c r="X50" s="341">
        <f>IF(AND(J50="",O50="",T50=""),"",COUNTIF(I50:W51,"○")*2+COUNTIF(I50:W51,"×"))</f>
        <v>3</v>
      </c>
      <c r="Y50" s="407"/>
      <c r="Z50" s="537">
        <f>IF(X50="","",RANK(X50,X46:Y51,))</f>
        <v>2</v>
      </c>
      <c r="AA50" s="538"/>
      <c r="AJ50" s="21" t="str">
        <f>B45&amp;Z50</f>
        <v>Ｅ2</v>
      </c>
      <c r="AK50" s="21" t="str">
        <f>B50</f>
        <v>佐々木</v>
      </c>
      <c r="AL50" s="21" t="str">
        <f>F50</f>
        <v>香川</v>
      </c>
      <c r="AM50" s="19" t="str">
        <f>C51</f>
        <v>ｳﾞｨｽﾎﾟことひら</v>
      </c>
    </row>
    <row r="51" spans="1:39" s="21" customFormat="1" ht="15" customHeight="1">
      <c r="A51" s="342"/>
      <c r="B51" s="72" t="s">
        <v>521</v>
      </c>
      <c r="C51" s="562" t="s">
        <v>421</v>
      </c>
      <c r="D51" s="562"/>
      <c r="E51" s="562"/>
      <c r="F51" s="562"/>
      <c r="G51" s="562"/>
      <c r="H51" s="74" t="s">
        <v>15</v>
      </c>
      <c r="I51" s="335">
        <f>IF(V47="","",V47)</f>
        <v>2</v>
      </c>
      <c r="J51" s="336"/>
      <c r="K51" s="6" t="s">
        <v>8</v>
      </c>
      <c r="L51" s="336">
        <f>IF(S47="","",S47)</f>
        <v>0</v>
      </c>
      <c r="M51" s="336"/>
      <c r="N51" s="339">
        <f>IF(V49="","",V49)</f>
        <v>0</v>
      </c>
      <c r="O51" s="336"/>
      <c r="P51" s="6" t="s">
        <v>8</v>
      </c>
      <c r="Q51" s="336">
        <f>IF(S49="","",S49)</f>
        <v>2</v>
      </c>
      <c r="R51" s="340"/>
      <c r="S51" s="351"/>
      <c r="T51" s="351"/>
      <c r="U51" s="351"/>
      <c r="V51" s="351"/>
      <c r="W51" s="351"/>
      <c r="X51" s="342"/>
      <c r="Y51" s="435"/>
      <c r="Z51" s="542"/>
      <c r="AA51" s="543"/>
    </row>
    <row r="52" spans="1:39" s="21" customFormat="1" ht="4.5" customHeight="1">
      <c r="A52" s="17"/>
      <c r="B52" s="42"/>
      <c r="C52" s="37"/>
      <c r="D52" s="37"/>
      <c r="E52" s="37"/>
      <c r="F52" s="37"/>
      <c r="G52" s="37"/>
      <c r="H52" s="42"/>
      <c r="I52" s="16"/>
      <c r="J52" s="16"/>
      <c r="K52" s="2"/>
      <c r="L52" s="16"/>
      <c r="M52" s="16"/>
      <c r="N52" s="16"/>
      <c r="O52" s="16"/>
      <c r="P52" s="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</row>
    <row r="53" spans="1:39" s="21" customFormat="1" ht="15" customHeight="1">
      <c r="X53" s="338">
        <v>10</v>
      </c>
      <c r="Y53" s="338"/>
      <c r="Z53" s="337" t="s">
        <v>2</v>
      </c>
      <c r="AA53" s="337"/>
      <c r="AB53" s="7"/>
      <c r="AC53" s="16"/>
    </row>
    <row r="54" spans="1:39" s="21" customFormat="1" ht="15" customHeight="1">
      <c r="A54" s="31"/>
      <c r="B54" s="483" t="s">
        <v>20</v>
      </c>
      <c r="C54" s="483"/>
      <c r="D54" s="483" t="s">
        <v>25</v>
      </c>
      <c r="E54" s="483"/>
      <c r="F54" s="483"/>
      <c r="G54" s="483"/>
      <c r="H54" s="26"/>
      <c r="I54" s="44"/>
      <c r="J54" s="545" t="str">
        <f>B55</f>
        <v>尾崎</v>
      </c>
      <c r="K54" s="545"/>
      <c r="L54" s="545"/>
      <c r="M54" s="45"/>
      <c r="N54" s="46"/>
      <c r="O54" s="545" t="str">
        <f>B57</f>
        <v>池川</v>
      </c>
      <c r="P54" s="545"/>
      <c r="Q54" s="545"/>
      <c r="R54" s="45"/>
      <c r="S54" s="46"/>
      <c r="T54" s="545" t="str">
        <f>B59</f>
        <v>森</v>
      </c>
      <c r="U54" s="545"/>
      <c r="V54" s="545"/>
      <c r="W54" s="45"/>
      <c r="X54" s="540" t="s">
        <v>17</v>
      </c>
      <c r="Y54" s="541"/>
      <c r="Z54" s="527" t="s">
        <v>13</v>
      </c>
      <c r="AA54" s="528"/>
      <c r="AB54" s="27"/>
    </row>
    <row r="55" spans="1:39" s="21" customFormat="1" ht="15" customHeight="1">
      <c r="A55" s="400">
        <v>1</v>
      </c>
      <c r="B55" s="470" t="s">
        <v>275</v>
      </c>
      <c r="C55" s="470"/>
      <c r="D55" s="470"/>
      <c r="E55" s="38" t="s">
        <v>14</v>
      </c>
      <c r="F55" s="471" t="s">
        <v>81</v>
      </c>
      <c r="G55" s="471"/>
      <c r="H55" s="39" t="s">
        <v>15</v>
      </c>
      <c r="I55" s="529"/>
      <c r="J55" s="485"/>
      <c r="K55" s="485"/>
      <c r="L55" s="485"/>
      <c r="M55" s="485"/>
      <c r="N55" s="48"/>
      <c r="O55" s="388" t="str">
        <f>IF(N56="","",IF(N56&gt;Q56,"○","×"))</f>
        <v>○</v>
      </c>
      <c r="P55" s="388"/>
      <c r="Q55" s="388"/>
      <c r="R55" s="59"/>
      <c r="S55" s="58"/>
      <c r="T55" s="388" t="str">
        <f>IF(S56="","",IF(S56&gt;V56,"○","×"))</f>
        <v>○</v>
      </c>
      <c r="U55" s="388"/>
      <c r="V55" s="388"/>
      <c r="W55" s="59"/>
      <c r="X55" s="400">
        <f>IF(AND(J55="",O55="",T55=""),"",COUNTIF(I55:W56,"○")*2+COUNTIF(I55:W56,"×"))</f>
        <v>4</v>
      </c>
      <c r="Y55" s="532"/>
      <c r="Z55" s="533">
        <f>IF(X55="","",RANK(X55,X55:Y60,))</f>
        <v>1</v>
      </c>
      <c r="AA55" s="534"/>
      <c r="AJ55" s="21" t="str">
        <f>B54&amp;Z55</f>
        <v>Ｆ1</v>
      </c>
      <c r="AK55" s="21" t="str">
        <f>B55</f>
        <v>尾崎</v>
      </c>
      <c r="AL55" s="21" t="str">
        <f>F55</f>
        <v>徳島</v>
      </c>
      <c r="AM55" s="19" t="str">
        <f>C56</f>
        <v>加茂体協</v>
      </c>
    </row>
    <row r="56" spans="1:39" s="21" customFormat="1" ht="15" customHeight="1">
      <c r="A56" s="353"/>
      <c r="B56" s="71" t="s">
        <v>14</v>
      </c>
      <c r="C56" s="525" t="s">
        <v>182</v>
      </c>
      <c r="D56" s="525"/>
      <c r="E56" s="525"/>
      <c r="F56" s="525"/>
      <c r="G56" s="525"/>
      <c r="H56" s="73" t="s">
        <v>15</v>
      </c>
      <c r="I56" s="430"/>
      <c r="J56" s="357"/>
      <c r="K56" s="357"/>
      <c r="L56" s="357"/>
      <c r="M56" s="357"/>
      <c r="N56" s="365">
        <v>2</v>
      </c>
      <c r="O56" s="364"/>
      <c r="P56" s="2" t="s">
        <v>8</v>
      </c>
      <c r="Q56" s="364">
        <v>1</v>
      </c>
      <c r="R56" s="366"/>
      <c r="S56" s="364">
        <v>2</v>
      </c>
      <c r="T56" s="364"/>
      <c r="U56" s="2" t="s">
        <v>8</v>
      </c>
      <c r="V56" s="364">
        <v>0</v>
      </c>
      <c r="W56" s="366"/>
      <c r="X56" s="353"/>
      <c r="Y56" s="416"/>
      <c r="Z56" s="535"/>
      <c r="AA56" s="536"/>
      <c r="AM56" s="19"/>
    </row>
    <row r="57" spans="1:39" s="21" customFormat="1" ht="15" customHeight="1">
      <c r="A57" s="408">
        <v>2</v>
      </c>
      <c r="B57" s="491" t="s">
        <v>223</v>
      </c>
      <c r="C57" s="491"/>
      <c r="D57" s="491"/>
      <c r="E57" s="42" t="s">
        <v>14</v>
      </c>
      <c r="F57" s="492" t="s">
        <v>79</v>
      </c>
      <c r="G57" s="492"/>
      <c r="H57" s="43" t="s">
        <v>15</v>
      </c>
      <c r="I57" s="66"/>
      <c r="J57" s="346" t="str">
        <f>IF(I58="","",IF(I58&gt;L58,"○","×"))</f>
        <v>×</v>
      </c>
      <c r="K57" s="346"/>
      <c r="L57" s="346"/>
      <c r="M57" s="63"/>
      <c r="N57" s="347"/>
      <c r="O57" s="348"/>
      <c r="P57" s="348"/>
      <c r="Q57" s="348"/>
      <c r="R57" s="378"/>
      <c r="S57" s="63"/>
      <c r="T57" s="346" t="str">
        <f>IF(S58="","",IF(S58&gt;V58,"○","×"))</f>
        <v>○</v>
      </c>
      <c r="U57" s="346"/>
      <c r="V57" s="346"/>
      <c r="W57" s="63"/>
      <c r="X57" s="341">
        <f>IF(AND(J57="",O57="",T57=""),"",COUNTIF(I57:W58,"○")*2+COUNTIF(I57:W58,"×"))</f>
        <v>3</v>
      </c>
      <c r="Y57" s="407"/>
      <c r="Z57" s="537">
        <f>IF(X57="","",RANK(X57,X55:Y60,))</f>
        <v>2</v>
      </c>
      <c r="AA57" s="538"/>
      <c r="AJ57" s="21" t="str">
        <f>B54&amp;Z57</f>
        <v>Ｆ2</v>
      </c>
      <c r="AK57" s="21" t="str">
        <f>B57</f>
        <v>池川</v>
      </c>
      <c r="AL57" s="21" t="str">
        <f>F57</f>
        <v>高知</v>
      </c>
      <c r="AM57" s="19" t="str">
        <f>C58</f>
        <v>黒潮クラブ</v>
      </c>
    </row>
    <row r="58" spans="1:39" s="21" customFormat="1" ht="15" customHeight="1">
      <c r="A58" s="408"/>
      <c r="B58" s="71" t="s">
        <v>14</v>
      </c>
      <c r="C58" s="525" t="s">
        <v>86</v>
      </c>
      <c r="D58" s="525"/>
      <c r="E58" s="525"/>
      <c r="F58" s="525"/>
      <c r="G58" s="525"/>
      <c r="H58" s="73" t="s">
        <v>15</v>
      </c>
      <c r="I58" s="373">
        <f>IF(Q56="","",Q56)</f>
        <v>1</v>
      </c>
      <c r="J58" s="374"/>
      <c r="K58" s="5" t="s">
        <v>8</v>
      </c>
      <c r="L58" s="374">
        <f>IF(N56="","",N56)</f>
        <v>2</v>
      </c>
      <c r="M58" s="374"/>
      <c r="N58" s="379"/>
      <c r="O58" s="380"/>
      <c r="P58" s="380"/>
      <c r="Q58" s="380"/>
      <c r="R58" s="381"/>
      <c r="S58" s="374">
        <v>2</v>
      </c>
      <c r="T58" s="374"/>
      <c r="U58" s="5" t="s">
        <v>8</v>
      </c>
      <c r="V58" s="374">
        <v>0</v>
      </c>
      <c r="W58" s="374"/>
      <c r="X58" s="353"/>
      <c r="Y58" s="416"/>
      <c r="Z58" s="535"/>
      <c r="AA58" s="536"/>
      <c r="AM58" s="19"/>
    </row>
    <row r="59" spans="1:39" s="21" customFormat="1" ht="15" customHeight="1">
      <c r="A59" s="399">
        <v>3</v>
      </c>
      <c r="B59" s="491" t="s">
        <v>420</v>
      </c>
      <c r="C59" s="491"/>
      <c r="D59" s="491"/>
      <c r="E59" s="42" t="s">
        <v>14</v>
      </c>
      <c r="F59" s="492" t="s">
        <v>84</v>
      </c>
      <c r="G59" s="492"/>
      <c r="H59" s="43" t="s">
        <v>15</v>
      </c>
      <c r="I59" s="69"/>
      <c r="J59" s="356" t="str">
        <f>IF(I60="","",IF(I60&gt;L60,"○","×"))</f>
        <v>×</v>
      </c>
      <c r="K59" s="356"/>
      <c r="L59" s="356"/>
      <c r="M59" s="61"/>
      <c r="N59" s="60"/>
      <c r="O59" s="356" t="str">
        <f>IF(N60="","",IF(N60&gt;Q60,"○","×"))</f>
        <v>×</v>
      </c>
      <c r="P59" s="356"/>
      <c r="Q59" s="356"/>
      <c r="R59" s="68"/>
      <c r="S59" s="357"/>
      <c r="T59" s="357"/>
      <c r="U59" s="357"/>
      <c r="V59" s="357"/>
      <c r="W59" s="357"/>
      <c r="X59" s="341">
        <f>IF(AND(J59="",O59="",T59=""),"",COUNTIF(I59:W60,"○")*2+COUNTIF(I59:W60,"×"))</f>
        <v>2</v>
      </c>
      <c r="Y59" s="407"/>
      <c r="Z59" s="537">
        <f>IF(X59="","",RANK(X59,X55:Y60,))</f>
        <v>3</v>
      </c>
      <c r="AA59" s="538"/>
      <c r="AJ59" s="21" t="str">
        <f>B54&amp;Z59</f>
        <v>Ｆ3</v>
      </c>
      <c r="AK59" s="21" t="str">
        <f>B59</f>
        <v>森</v>
      </c>
      <c r="AL59" s="21" t="str">
        <f>F59</f>
        <v>香川</v>
      </c>
      <c r="AM59" s="19" t="str">
        <f>C60</f>
        <v>高松卓愛クラブ</v>
      </c>
    </row>
    <row r="60" spans="1:39" s="21" customFormat="1" ht="15" customHeight="1">
      <c r="A60" s="442"/>
      <c r="B60" s="72" t="s">
        <v>521</v>
      </c>
      <c r="C60" s="562" t="s">
        <v>408</v>
      </c>
      <c r="D60" s="562"/>
      <c r="E60" s="562"/>
      <c r="F60" s="562"/>
      <c r="G60" s="562"/>
      <c r="H60" s="74" t="s">
        <v>15</v>
      </c>
      <c r="I60" s="335">
        <f>IF(V56="","",V56)</f>
        <v>0</v>
      </c>
      <c r="J60" s="336"/>
      <c r="K60" s="6" t="s">
        <v>8</v>
      </c>
      <c r="L60" s="336">
        <f>IF(S56="","",S56)</f>
        <v>2</v>
      </c>
      <c r="M60" s="336"/>
      <c r="N60" s="339">
        <f>IF(V58="","",V58)</f>
        <v>0</v>
      </c>
      <c r="O60" s="336"/>
      <c r="P60" s="6" t="s">
        <v>8</v>
      </c>
      <c r="Q60" s="336">
        <f>IF(S58="","",S58)</f>
        <v>2</v>
      </c>
      <c r="R60" s="340"/>
      <c r="S60" s="351"/>
      <c r="T60" s="351"/>
      <c r="U60" s="351"/>
      <c r="V60" s="351"/>
      <c r="W60" s="351"/>
      <c r="X60" s="342"/>
      <c r="Y60" s="435"/>
      <c r="Z60" s="542"/>
      <c r="AA60" s="543"/>
    </row>
    <row r="61" spans="1:39" ht="21" customHeight="1">
      <c r="D61" s="401" t="s">
        <v>921</v>
      </c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35"/>
    </row>
    <row r="62" spans="1:39" ht="8.1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9" s="21" customFormat="1" ht="15" customHeight="1">
      <c r="B63" s="2" t="s">
        <v>9</v>
      </c>
      <c r="C63" s="321" t="s">
        <v>1</v>
      </c>
      <c r="D63" s="321"/>
      <c r="E63" s="321"/>
      <c r="F63" s="321"/>
      <c r="G63" s="321"/>
      <c r="H63" s="2" t="s">
        <v>10</v>
      </c>
    </row>
    <row r="64" spans="1:39" s="21" customFormat="1" ht="1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6"/>
      <c r="L64" s="16"/>
      <c r="M64" s="17"/>
      <c r="N64" s="16"/>
      <c r="O64" s="16"/>
      <c r="P64" s="16"/>
      <c r="Q64" s="16"/>
      <c r="R64" s="17"/>
      <c r="S64" s="16"/>
      <c r="T64" s="16"/>
      <c r="U64" s="17"/>
      <c r="V64" s="17"/>
      <c r="W64" s="17"/>
      <c r="X64" s="17"/>
      <c r="Y64" s="17"/>
      <c r="Z64" s="16"/>
      <c r="AA64" s="16"/>
      <c r="AB64" s="16"/>
      <c r="AC64" s="16"/>
    </row>
    <row r="65" spans="1:33" s="21" customFormat="1" ht="15" customHeight="1">
      <c r="A65" s="358" t="s">
        <v>53</v>
      </c>
      <c r="B65" s="358"/>
      <c r="C65" s="358"/>
      <c r="D65" s="358"/>
      <c r="E65" s="358"/>
      <c r="F65" s="35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</row>
    <row r="66" spans="1:33" s="21" customFormat="1" ht="15" customHeight="1">
      <c r="A66" s="359" t="s">
        <v>45</v>
      </c>
      <c r="B66" s="359"/>
      <c r="C66" s="359"/>
      <c r="D66" s="359"/>
      <c r="E66" s="359"/>
      <c r="F66" s="359"/>
      <c r="G66" s="2" t="s">
        <v>7</v>
      </c>
      <c r="H66" s="17">
        <v>2</v>
      </c>
      <c r="I66" s="17" t="s">
        <v>27</v>
      </c>
      <c r="J66" s="17">
        <v>3</v>
      </c>
      <c r="K66" s="358" t="s">
        <v>50</v>
      </c>
      <c r="L66" s="359"/>
      <c r="M66" s="17"/>
      <c r="N66" s="2" t="s">
        <v>16</v>
      </c>
      <c r="O66" s="17">
        <v>1</v>
      </c>
      <c r="P66" s="17" t="s">
        <v>27</v>
      </c>
      <c r="Q66" s="17">
        <v>3</v>
      </c>
      <c r="R66" s="358" t="s">
        <v>51</v>
      </c>
      <c r="S66" s="359"/>
      <c r="T66" s="17"/>
      <c r="U66" s="2" t="s">
        <v>28</v>
      </c>
      <c r="V66" s="17">
        <v>1</v>
      </c>
      <c r="W66" s="17" t="s">
        <v>27</v>
      </c>
      <c r="X66" s="17">
        <v>2</v>
      </c>
      <c r="Y66" s="358" t="s">
        <v>52</v>
      </c>
      <c r="Z66" s="359"/>
      <c r="AA66" s="17"/>
      <c r="AB66" s="17"/>
      <c r="AC66" s="17"/>
      <c r="AD66" s="17"/>
      <c r="AE66" s="17"/>
      <c r="AF66" s="17"/>
      <c r="AG66" s="17"/>
    </row>
    <row r="67" spans="1:33" s="21" customFormat="1" ht="15" customHeight="1">
      <c r="A67" s="359" t="s">
        <v>46</v>
      </c>
      <c r="B67" s="359"/>
      <c r="C67" s="359"/>
      <c r="D67" s="359"/>
      <c r="E67" s="359"/>
      <c r="F67" s="359"/>
      <c r="G67" s="2" t="s">
        <v>7</v>
      </c>
      <c r="H67" s="17">
        <v>1</v>
      </c>
      <c r="I67" s="17" t="s">
        <v>27</v>
      </c>
      <c r="J67" s="17">
        <v>4</v>
      </c>
      <c r="K67" s="358" t="s">
        <v>51</v>
      </c>
      <c r="L67" s="359"/>
      <c r="M67" s="17"/>
      <c r="N67" s="2" t="s">
        <v>16</v>
      </c>
      <c r="O67" s="17">
        <v>2</v>
      </c>
      <c r="P67" s="17" t="s">
        <v>27</v>
      </c>
      <c r="Q67" s="17">
        <v>3</v>
      </c>
      <c r="R67" s="358" t="s">
        <v>50</v>
      </c>
      <c r="S67" s="359"/>
      <c r="T67" s="17"/>
      <c r="U67" s="2" t="s">
        <v>28</v>
      </c>
      <c r="V67" s="17">
        <v>1</v>
      </c>
      <c r="W67" s="17" t="s">
        <v>27</v>
      </c>
      <c r="X67" s="17">
        <v>3</v>
      </c>
      <c r="Y67" s="358" t="s">
        <v>54</v>
      </c>
      <c r="Z67" s="359"/>
      <c r="AA67" s="17"/>
      <c r="AB67" s="2" t="s">
        <v>31</v>
      </c>
      <c r="AC67" s="17">
        <v>2</v>
      </c>
      <c r="AD67" s="17" t="s">
        <v>27</v>
      </c>
      <c r="AE67" s="17">
        <v>4</v>
      </c>
      <c r="AF67" s="358" t="s">
        <v>52</v>
      </c>
      <c r="AG67" s="359"/>
    </row>
    <row r="68" spans="1:33" s="21" customFormat="1" ht="15" customHeight="1">
      <c r="A68" s="17"/>
      <c r="B68" s="17"/>
      <c r="C68" s="17"/>
      <c r="D68" s="17"/>
      <c r="E68" s="17"/>
      <c r="F68" s="17"/>
      <c r="G68" s="2" t="s">
        <v>38</v>
      </c>
      <c r="H68" s="17">
        <v>1</v>
      </c>
      <c r="I68" s="17" t="s">
        <v>27</v>
      </c>
      <c r="J68" s="17">
        <v>2</v>
      </c>
      <c r="K68" s="358" t="s">
        <v>54</v>
      </c>
      <c r="L68" s="359"/>
      <c r="M68" s="17"/>
      <c r="N68" s="2" t="s">
        <v>39</v>
      </c>
      <c r="O68" s="17">
        <v>3</v>
      </c>
      <c r="P68" s="17" t="s">
        <v>27</v>
      </c>
      <c r="Q68" s="17">
        <v>4</v>
      </c>
      <c r="R68" s="358" t="s">
        <v>50</v>
      </c>
      <c r="S68" s="359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21" customFormat="1" ht="15" customHeight="1"/>
    <row r="70" spans="1:33" s="21" customFormat="1" ht="15" customHeight="1">
      <c r="A70" s="2" t="s">
        <v>9</v>
      </c>
      <c r="B70" s="321" t="s">
        <v>335</v>
      </c>
      <c r="C70" s="354"/>
      <c r="D70" s="354"/>
      <c r="E70" s="354"/>
      <c r="F70" s="354"/>
      <c r="G70" s="354"/>
      <c r="H70" s="354"/>
      <c r="I70" s="2" t="s">
        <v>10</v>
      </c>
      <c r="J70" s="16"/>
      <c r="K70" s="17"/>
      <c r="L70" s="17"/>
      <c r="M70" s="17"/>
      <c r="N70" s="17"/>
      <c r="O70" s="17"/>
      <c r="P70" s="19"/>
      <c r="Q70" s="17"/>
      <c r="R70" s="17"/>
      <c r="S70" s="17"/>
      <c r="T70" s="17"/>
      <c r="U70" s="17"/>
    </row>
    <row r="71" spans="1:33" s="21" customFormat="1" ht="15" customHeight="1"/>
    <row r="72" spans="1:33" s="21" customFormat="1" ht="15" customHeight="1" thickBot="1">
      <c r="A72" s="306" t="s">
        <v>3</v>
      </c>
      <c r="B72" s="307">
        <v>1</v>
      </c>
      <c r="C72" s="469" t="str">
        <f>IF(ISERROR(VLOOKUP(A72&amp;B72,$AJ:$AO,2,FALSE))=TRUE,"",VLOOKUP(A72&amp;B72,$AJ:$AO,2,FALSE))</f>
        <v>香西</v>
      </c>
      <c r="D72" s="470"/>
      <c r="E72" s="470"/>
      <c r="F72" s="38" t="s">
        <v>14</v>
      </c>
      <c r="G72" s="471" t="str">
        <f>IF(ISERROR(VLOOKUP(A72&amp;B72,$AJ:$AO,3,FALSE))=TRUE,"",VLOOKUP(A72&amp;B72,$AJ:$AO,3,FALSE))</f>
        <v>香川</v>
      </c>
      <c r="H72" s="471"/>
      <c r="I72" s="39" t="s">
        <v>15</v>
      </c>
      <c r="J72" s="224"/>
      <c r="K72" s="215"/>
      <c r="L72" s="90"/>
      <c r="N72" s="90"/>
      <c r="O72" s="90"/>
      <c r="Q72" s="94"/>
      <c r="R72" s="94"/>
      <c r="S72" s="97"/>
      <c r="T72" s="469" t="str">
        <f>IF(ISERROR(VLOOKUP(AA72&amp;AB72,$AJ:$AO,2,FALSE))=TRUE,"",VLOOKUP(AA72&amp;AB72,$AJ:$AO,2,FALSE))</f>
        <v>村上</v>
      </c>
      <c r="U72" s="470"/>
      <c r="V72" s="470"/>
      <c r="W72" s="38" t="s">
        <v>14</v>
      </c>
      <c r="X72" s="471" t="str">
        <f>IF(ISERROR(VLOOKUP(AA72&amp;AB72,$AJ:$AO,3,FALSE))=TRUE,"",VLOOKUP(AA72&amp;AB72,$AJ:$AO,3,FALSE))</f>
        <v>高知</v>
      </c>
      <c r="Y72" s="471"/>
      <c r="Z72" s="39" t="s">
        <v>15</v>
      </c>
      <c r="AA72" s="306" t="s">
        <v>5</v>
      </c>
      <c r="AB72" s="307">
        <v>1</v>
      </c>
    </row>
    <row r="73" spans="1:33" s="21" customFormat="1" ht="15" customHeight="1" thickTop="1" thickBot="1">
      <c r="A73" s="307"/>
      <c r="B73" s="307"/>
      <c r="C73" s="77" t="s">
        <v>14</v>
      </c>
      <c r="D73" s="472" t="str">
        <f>IF(ISERROR(VLOOKUP(A72&amp;B72,$AJ:$AO,4,FALSE))=TRUE,"",VLOOKUP(A72&amp;B72,$AJ:$AO,4,FALSE))</f>
        <v>ＥＳ高松</v>
      </c>
      <c r="E73" s="472"/>
      <c r="F73" s="472"/>
      <c r="G73" s="472"/>
      <c r="H73" s="472"/>
      <c r="I73" s="74" t="s">
        <v>15</v>
      </c>
      <c r="J73" s="208"/>
      <c r="K73" s="257"/>
      <c r="L73" s="94"/>
      <c r="N73" s="94"/>
      <c r="O73" s="94"/>
      <c r="Q73" s="94"/>
      <c r="R73" s="214"/>
      <c r="S73" s="157"/>
      <c r="T73" s="77" t="s">
        <v>14</v>
      </c>
      <c r="U73" s="472" t="str">
        <f>IF(ISERROR(VLOOKUP(AA72&amp;AB72,$AJ:$AO,4,FALSE))=TRUE,"",VLOOKUP(AA72&amp;AB72,$AJ:$AO,4,FALSE))</f>
        <v>黒潮クラブ</v>
      </c>
      <c r="V73" s="472"/>
      <c r="W73" s="472"/>
      <c r="X73" s="472"/>
      <c r="Y73" s="472"/>
      <c r="Z73" s="74" t="s">
        <v>15</v>
      </c>
      <c r="AA73" s="307"/>
      <c r="AB73" s="307"/>
    </row>
    <row r="74" spans="1:33" s="21" customFormat="1" ht="15" customHeight="1" thickTop="1" thickBot="1">
      <c r="A74" s="306" t="s">
        <v>19</v>
      </c>
      <c r="B74" s="307">
        <v>1</v>
      </c>
      <c r="C74" s="469" t="str">
        <f>IF(ISERROR(VLOOKUP(A74&amp;B74,$AJ:$AO,2,FALSE))=TRUE,"",VLOOKUP(A74&amp;B74,$AJ:$AO,2,FALSE))</f>
        <v>土田</v>
      </c>
      <c r="D74" s="470"/>
      <c r="E74" s="470"/>
      <c r="F74" s="38" t="s">
        <v>14</v>
      </c>
      <c r="G74" s="471" t="str">
        <f>IF(ISERROR(VLOOKUP(A74&amp;B74,$AJ:$AO,3,FALSE))=TRUE,"",VLOOKUP(A74&amp;B74,$AJ:$AO,3,FALSE))</f>
        <v>香川</v>
      </c>
      <c r="H74" s="471"/>
      <c r="I74" s="39" t="s">
        <v>15</v>
      </c>
      <c r="J74" s="156"/>
      <c r="K74" s="234"/>
      <c r="L74" s="215"/>
      <c r="N74" s="230"/>
      <c r="O74" s="219"/>
      <c r="P74" s="238"/>
      <c r="Q74" s="92"/>
      <c r="R74" s="99"/>
      <c r="S74" s="243"/>
      <c r="T74" s="469" t="str">
        <f>IF(ISERROR(VLOOKUP(AA74&amp;AB74,$AJ:$AO,2,FALSE))=TRUE,"",VLOOKUP(AA74&amp;AB74,$AJ:$AO,2,FALSE))</f>
        <v>尾崎</v>
      </c>
      <c r="U74" s="470"/>
      <c r="V74" s="470"/>
      <c r="W74" s="38" t="s">
        <v>14</v>
      </c>
      <c r="X74" s="471" t="str">
        <f>IF(ISERROR(VLOOKUP(AA74&amp;AB74,$AJ:$AO,3,FALSE))=TRUE,"",VLOOKUP(AA74&amp;AB74,$AJ:$AO,3,FALSE))</f>
        <v>徳島</v>
      </c>
      <c r="Y74" s="471"/>
      <c r="Z74" s="39" t="s">
        <v>15</v>
      </c>
      <c r="AA74" s="306" t="s">
        <v>20</v>
      </c>
      <c r="AB74" s="307">
        <v>1</v>
      </c>
    </row>
    <row r="75" spans="1:33" s="21" customFormat="1" ht="15" customHeight="1" thickTop="1" thickBot="1">
      <c r="A75" s="307"/>
      <c r="B75" s="307"/>
      <c r="C75" s="77" t="s">
        <v>14</v>
      </c>
      <c r="D75" s="472" t="str">
        <f>IF(ISERROR(VLOOKUP(A74&amp;B74,$AJ:$AO,4,FALSE))=TRUE,"",VLOOKUP(A74&amp;B74,$AJ:$AO,4,FALSE))</f>
        <v>高松卓愛クラブ</v>
      </c>
      <c r="E75" s="472"/>
      <c r="F75" s="472"/>
      <c r="G75" s="472"/>
      <c r="H75" s="472"/>
      <c r="I75" s="74" t="s">
        <v>15</v>
      </c>
      <c r="J75" s="159"/>
      <c r="K75" s="259"/>
      <c r="L75" s="99"/>
      <c r="M75" s="158"/>
      <c r="N75" s="158"/>
      <c r="O75" s="208"/>
      <c r="P75" s="208"/>
      <c r="Q75" s="216"/>
      <c r="R75" s="208"/>
      <c r="S75" s="242"/>
      <c r="T75" s="77" t="s">
        <v>14</v>
      </c>
      <c r="U75" s="472" t="str">
        <f>IF(ISERROR(VLOOKUP(AA74&amp;AB74,$AJ:$AO,4,FALSE))=TRUE,"",VLOOKUP(AA74&amp;AB74,$AJ:$AO,4,FALSE))</f>
        <v>加茂体協</v>
      </c>
      <c r="V75" s="472"/>
      <c r="W75" s="472"/>
      <c r="X75" s="472"/>
      <c r="Y75" s="472"/>
      <c r="Z75" s="74" t="s">
        <v>15</v>
      </c>
      <c r="AA75" s="307"/>
      <c r="AB75" s="307"/>
    </row>
    <row r="76" spans="1:33" s="21" customFormat="1" ht="15" customHeight="1" thickTop="1" thickBot="1">
      <c r="A76" s="306" t="s">
        <v>6</v>
      </c>
      <c r="B76" s="307">
        <v>1</v>
      </c>
      <c r="C76" s="469" t="str">
        <f>IF(ISERROR(VLOOKUP(A76&amp;B76,$AJ:$AO,2,FALSE))=TRUE,"",VLOOKUP(A76&amp;B76,$AJ:$AO,2,FALSE))</f>
        <v>樋本</v>
      </c>
      <c r="D76" s="470"/>
      <c r="E76" s="470"/>
      <c r="F76" s="38" t="s">
        <v>14</v>
      </c>
      <c r="G76" s="471" t="str">
        <f>IF(ISERROR(VLOOKUP(A76&amp;B76,$AJ:$AO,3,FALSE))=TRUE,"",VLOOKUP(A76&amp;B76,$AJ:$AO,3,FALSE))</f>
        <v>香川</v>
      </c>
      <c r="H76" s="471"/>
      <c r="I76" s="39" t="s">
        <v>15</v>
      </c>
      <c r="J76" s="208"/>
      <c r="K76" s="246"/>
      <c r="L76" s="94"/>
      <c r="N76" s="94"/>
      <c r="O76" s="94"/>
      <c r="Q76" s="221"/>
      <c r="R76" s="260"/>
      <c r="S76" s="229"/>
      <c r="T76" s="469" t="str">
        <f>IF(ISERROR(VLOOKUP(AA76&amp;AB76,$AJ:$AO,2,FALSE))=TRUE,"",VLOOKUP(AA76&amp;AB76,$AJ:$AO,2,FALSE))</f>
        <v>杉本</v>
      </c>
      <c r="U76" s="470"/>
      <c r="V76" s="470"/>
      <c r="W76" s="38" t="s">
        <v>14</v>
      </c>
      <c r="X76" s="471" t="str">
        <f>IF(ISERROR(VLOOKUP(AA76&amp;AB76,$AJ:$AO,3,FALSE))=TRUE,"",VLOOKUP(AA76&amp;AB76,$AJ:$AO,3,FALSE))</f>
        <v>香川</v>
      </c>
      <c r="Y76" s="471"/>
      <c r="Z76" s="39" t="s">
        <v>15</v>
      </c>
      <c r="AA76" s="306" t="s">
        <v>4</v>
      </c>
      <c r="AB76" s="307">
        <v>1</v>
      </c>
    </row>
    <row r="77" spans="1:33" s="21" customFormat="1" ht="15" customHeight="1" thickTop="1">
      <c r="A77" s="307"/>
      <c r="B77" s="307"/>
      <c r="C77" s="77" t="s">
        <v>14</v>
      </c>
      <c r="D77" s="472" t="str">
        <f>IF(ISERROR(VLOOKUP(A76&amp;B76,$AJ:$AO,4,FALSE))=TRUE,"",VLOOKUP(A76&amp;B76,$AJ:$AO,4,FALSE))</f>
        <v>丸亀ＳＣ</v>
      </c>
      <c r="E77" s="472"/>
      <c r="F77" s="472"/>
      <c r="G77" s="472"/>
      <c r="H77" s="472"/>
      <c r="I77" s="74" t="s">
        <v>15</v>
      </c>
      <c r="J77" s="225"/>
      <c r="K77" s="94"/>
      <c r="L77" s="94"/>
      <c r="N77" s="94"/>
      <c r="O77" s="90"/>
      <c r="Q77" s="90"/>
      <c r="R77" s="90"/>
      <c r="S77" s="90"/>
      <c r="T77" s="77" t="s">
        <v>14</v>
      </c>
      <c r="U77" s="472" t="str">
        <f>IF(ISERROR(VLOOKUP(AA76&amp;AB76,$AJ:$AO,4,FALSE))=TRUE,"",VLOOKUP(AA76&amp;AB76,$AJ:$AO,4,FALSE))</f>
        <v>高松卓愛クラブ</v>
      </c>
      <c r="V77" s="472"/>
      <c r="W77" s="472"/>
      <c r="X77" s="472"/>
      <c r="Y77" s="472"/>
      <c r="Z77" s="74" t="s">
        <v>15</v>
      </c>
      <c r="AA77" s="307"/>
      <c r="AB77" s="307"/>
    </row>
    <row r="78" spans="1:33" s="21" customFormat="1" ht="15" customHeight="1">
      <c r="J78" s="90"/>
      <c r="K78" s="90"/>
      <c r="L78" s="90"/>
      <c r="N78" s="90"/>
      <c r="O78" s="90"/>
      <c r="Q78" s="90"/>
      <c r="R78" s="90"/>
      <c r="S78" s="90"/>
    </row>
    <row r="79" spans="1:33" s="21" customFormat="1" ht="15" customHeight="1">
      <c r="A79" s="2" t="s">
        <v>9</v>
      </c>
      <c r="B79" s="321" t="s">
        <v>336</v>
      </c>
      <c r="C79" s="354"/>
      <c r="D79" s="354"/>
      <c r="E79" s="354"/>
      <c r="F79" s="354"/>
      <c r="G79" s="354"/>
      <c r="H79" s="354"/>
      <c r="I79" s="2" t="s">
        <v>10</v>
      </c>
      <c r="J79" s="156"/>
      <c r="K79" s="156"/>
      <c r="L79" s="156"/>
      <c r="N79" s="156"/>
      <c r="O79" s="156"/>
      <c r="Q79" s="94"/>
      <c r="R79" s="156"/>
      <c r="S79" s="156"/>
      <c r="T79" s="17"/>
      <c r="U79" s="17"/>
    </row>
    <row r="80" spans="1:33" s="21" customFormat="1" ht="15" customHeight="1">
      <c r="J80" s="90"/>
      <c r="K80" s="90"/>
      <c r="L80" s="90"/>
      <c r="N80" s="90"/>
      <c r="O80" s="90"/>
      <c r="Q80" s="90"/>
      <c r="R80" s="90"/>
      <c r="S80" s="90"/>
    </row>
    <row r="81" spans="1:28" s="21" customFormat="1" ht="15" customHeight="1" thickBot="1">
      <c r="A81" s="306" t="s">
        <v>3</v>
      </c>
      <c r="B81" s="307">
        <v>2</v>
      </c>
      <c r="C81" s="469" t="str">
        <f>IF(ISERROR(VLOOKUP(A81&amp;B81,$AJ:$AO,2,FALSE))=TRUE,"",VLOOKUP(A81&amp;B81,$AJ:$AO,2,FALSE))</f>
        <v>長尾</v>
      </c>
      <c r="D81" s="470"/>
      <c r="E81" s="470"/>
      <c r="F81" s="38" t="s">
        <v>14</v>
      </c>
      <c r="G81" s="471" t="str">
        <f>IF(ISERROR(VLOOKUP(A81&amp;B81,$AJ:$AO,3,FALSE))=TRUE,"",VLOOKUP(A81&amp;B81,$AJ:$AO,3,FALSE))</f>
        <v>高知</v>
      </c>
      <c r="H81" s="471"/>
      <c r="I81" s="39" t="s">
        <v>15</v>
      </c>
      <c r="J81" s="97"/>
      <c r="K81" s="97"/>
      <c r="L81" s="90"/>
      <c r="N81" s="90"/>
      <c r="O81" s="90"/>
      <c r="Q81" s="94"/>
      <c r="R81" s="94"/>
      <c r="S81" s="94"/>
      <c r="T81" s="469" t="str">
        <f>IF(ISERROR(VLOOKUP(AA81&amp;AB81,$AJ:$AO,2,FALSE))=TRUE,"",VLOOKUP(AA81&amp;AB81,$AJ:$AO,2,FALSE))</f>
        <v>鎌田</v>
      </c>
      <c r="U81" s="470"/>
      <c r="V81" s="470"/>
      <c r="W81" s="38" t="s">
        <v>14</v>
      </c>
      <c r="X81" s="471" t="str">
        <f>IF(ISERROR(VLOOKUP(AA81&amp;AB81,$AJ:$AO,3,FALSE))=TRUE,"",VLOOKUP(AA81&amp;AB81,$AJ:$AO,3,FALSE))</f>
        <v>徳島</v>
      </c>
      <c r="Y81" s="471"/>
      <c r="Z81" s="39" t="s">
        <v>15</v>
      </c>
      <c r="AA81" s="306" t="s">
        <v>5</v>
      </c>
      <c r="AB81" s="307">
        <v>2</v>
      </c>
    </row>
    <row r="82" spans="1:28" s="21" customFormat="1" ht="15" customHeight="1" thickTop="1" thickBot="1">
      <c r="A82" s="307"/>
      <c r="B82" s="307"/>
      <c r="C82" s="77" t="s">
        <v>14</v>
      </c>
      <c r="D82" s="472" t="str">
        <f>IF(ISERROR(VLOOKUP(A81&amp;B81,$AJ:$AO,4,FALSE))=TRUE,"",VLOOKUP(A81&amp;B81,$AJ:$AO,4,FALSE))</f>
        <v>黒潮クラブ</v>
      </c>
      <c r="E82" s="472"/>
      <c r="F82" s="472"/>
      <c r="G82" s="472"/>
      <c r="H82" s="472"/>
      <c r="I82" s="74" t="s">
        <v>15</v>
      </c>
      <c r="J82" s="158"/>
      <c r="K82" s="210"/>
      <c r="L82" s="99"/>
      <c r="N82" s="94"/>
      <c r="O82" s="94"/>
      <c r="Q82" s="94"/>
      <c r="R82" s="223"/>
      <c r="S82" s="280"/>
      <c r="T82" s="77" t="s">
        <v>14</v>
      </c>
      <c r="U82" s="472" t="str">
        <f>IF(ISERROR(VLOOKUP(AA81&amp;AB81,$AJ:$AO,4,FALSE))=TRUE,"",VLOOKUP(AA81&amp;AB81,$AJ:$AO,4,FALSE))</f>
        <v>名西クラブ</v>
      </c>
      <c r="V82" s="472"/>
      <c r="W82" s="472"/>
      <c r="X82" s="472"/>
      <c r="Y82" s="472"/>
      <c r="Z82" s="74" t="s">
        <v>15</v>
      </c>
      <c r="AA82" s="307"/>
      <c r="AB82" s="307"/>
    </row>
    <row r="83" spans="1:28" s="21" customFormat="1" ht="15" customHeight="1" thickTop="1" thickBot="1">
      <c r="A83" s="306" t="s">
        <v>19</v>
      </c>
      <c r="B83" s="307">
        <v>2</v>
      </c>
      <c r="C83" s="469" t="str">
        <f>IF(ISERROR(VLOOKUP(A83&amp;B83,$AJ:$AO,2,FALSE))=TRUE,"",VLOOKUP(A83&amp;B83,$AJ:$AO,2,FALSE))</f>
        <v>佐々木</v>
      </c>
      <c r="D83" s="470"/>
      <c r="E83" s="470"/>
      <c r="F83" s="38" t="s">
        <v>14</v>
      </c>
      <c r="G83" s="471" t="str">
        <f>IF(ISERROR(VLOOKUP(A83&amp;B83,$AJ:$AO,3,FALSE))=TRUE,"",VLOOKUP(A83&amp;B83,$AJ:$AO,3,FALSE))</f>
        <v>香川</v>
      </c>
      <c r="H83" s="471"/>
      <c r="I83" s="39" t="s">
        <v>15</v>
      </c>
      <c r="J83" s="156"/>
      <c r="K83" s="175"/>
      <c r="L83" s="224"/>
      <c r="N83" s="230"/>
      <c r="O83" s="219"/>
      <c r="P83" s="238"/>
      <c r="Q83" s="94"/>
      <c r="R83" s="262"/>
      <c r="S83" s="160"/>
      <c r="T83" s="469" t="str">
        <f>IF(ISERROR(VLOOKUP(AA83&amp;AB83,$AJ:$AO,2,FALSE))=TRUE,"",VLOOKUP(AA83&amp;AB83,$AJ:$AO,2,FALSE))</f>
        <v>池川</v>
      </c>
      <c r="U83" s="470"/>
      <c r="V83" s="470"/>
      <c r="W83" s="38" t="s">
        <v>14</v>
      </c>
      <c r="X83" s="471" t="str">
        <f>IF(ISERROR(VLOOKUP(AA83&amp;AB83,$AJ:$AO,3,FALSE))=TRUE,"",VLOOKUP(AA83&amp;AB83,$AJ:$AO,3,FALSE))</f>
        <v>高知</v>
      </c>
      <c r="Y83" s="471"/>
      <c r="Z83" s="39" t="s">
        <v>15</v>
      </c>
      <c r="AA83" s="306" t="s">
        <v>20</v>
      </c>
      <c r="AB83" s="307">
        <v>2</v>
      </c>
    </row>
    <row r="84" spans="1:28" s="21" customFormat="1" ht="15" customHeight="1" thickTop="1" thickBot="1">
      <c r="A84" s="307"/>
      <c r="B84" s="307"/>
      <c r="C84" s="77" t="s">
        <v>14</v>
      </c>
      <c r="D84" s="472" t="str">
        <f>IF(ISERROR(VLOOKUP(A83&amp;B83,$AJ:$AO,4,FALSE))=TRUE,"",VLOOKUP(A83&amp;B83,$AJ:$AO,4,FALSE))</f>
        <v>ｳﾞｨｽﾎﾟことひら</v>
      </c>
      <c r="E84" s="472"/>
      <c r="F84" s="472"/>
      <c r="G84" s="472"/>
      <c r="H84" s="472"/>
      <c r="I84" s="74" t="s">
        <v>15</v>
      </c>
      <c r="J84" s="159"/>
      <c r="K84" s="254"/>
      <c r="L84" s="94"/>
      <c r="M84" s="209"/>
      <c r="N84" s="209"/>
      <c r="O84" s="208"/>
      <c r="P84" s="208"/>
      <c r="Q84" s="222"/>
      <c r="R84" s="174"/>
      <c r="S84" s="156"/>
      <c r="T84" s="77" t="s">
        <v>14</v>
      </c>
      <c r="U84" s="472" t="str">
        <f>IF(ISERROR(VLOOKUP(AA83&amp;AB83,$AJ:$AO,4,FALSE))=TRUE,"",VLOOKUP(AA83&amp;AB83,$AJ:$AO,4,FALSE))</f>
        <v>黒潮クラブ</v>
      </c>
      <c r="V84" s="472"/>
      <c r="W84" s="472"/>
      <c r="X84" s="472"/>
      <c r="Y84" s="472"/>
      <c r="Z84" s="74" t="s">
        <v>15</v>
      </c>
      <c r="AA84" s="307"/>
      <c r="AB84" s="307"/>
    </row>
    <row r="85" spans="1:28" s="21" customFormat="1" ht="15" customHeight="1" thickTop="1" thickBot="1">
      <c r="A85" s="306" t="s">
        <v>6</v>
      </c>
      <c r="B85" s="307">
        <v>2</v>
      </c>
      <c r="C85" s="469" t="str">
        <f>IF(ISERROR(VLOOKUP(A85&amp;B85,$AJ:$AO,2,FALSE))=TRUE,"",VLOOKUP(A85&amp;B85,$AJ:$AO,2,FALSE))</f>
        <v>久保</v>
      </c>
      <c r="D85" s="470"/>
      <c r="E85" s="470"/>
      <c r="F85" s="38" t="s">
        <v>14</v>
      </c>
      <c r="G85" s="471" t="str">
        <f>IF(ISERROR(VLOOKUP(A85&amp;B85,$AJ:$AO,3,FALSE))=TRUE,"",VLOOKUP(A85&amp;B85,$AJ:$AO,3,FALSE))</f>
        <v>高知</v>
      </c>
      <c r="H85" s="471"/>
      <c r="I85" s="39" t="s">
        <v>15</v>
      </c>
      <c r="J85" s="266"/>
      <c r="K85" s="94"/>
      <c r="L85" s="94"/>
      <c r="N85" s="94"/>
      <c r="O85" s="94"/>
      <c r="Q85" s="92"/>
      <c r="R85" s="211"/>
      <c r="S85" s="161"/>
      <c r="T85" s="469" t="str">
        <f>IF(ISERROR(VLOOKUP(AA85&amp;AB85,$AJ:$AO,2,FALSE))=TRUE,"",VLOOKUP(AA85&amp;AB85,$AJ:$AO,2,FALSE))</f>
        <v>刈谷</v>
      </c>
      <c r="U85" s="470"/>
      <c r="V85" s="470"/>
      <c r="W85" s="38" t="s">
        <v>14</v>
      </c>
      <c r="X85" s="471" t="str">
        <f>IF(ISERROR(VLOOKUP(AA85&amp;AB85,$AJ:$AO,3,FALSE))=TRUE,"",VLOOKUP(AA85&amp;AB85,$AJ:$AO,3,FALSE))</f>
        <v>高知</v>
      </c>
      <c r="Y85" s="471"/>
      <c r="Z85" s="39" t="s">
        <v>15</v>
      </c>
      <c r="AA85" s="306" t="s">
        <v>4</v>
      </c>
      <c r="AB85" s="307">
        <v>2</v>
      </c>
    </row>
    <row r="86" spans="1:28" s="21" customFormat="1" ht="15" customHeight="1" thickTop="1">
      <c r="A86" s="307"/>
      <c r="B86" s="307"/>
      <c r="C86" s="77" t="s">
        <v>14</v>
      </c>
      <c r="D86" s="472" t="str">
        <f>IF(ISERROR(VLOOKUP(A85&amp;B85,$AJ:$AO,4,FALSE))=TRUE,"",VLOOKUP(A85&amp;B85,$AJ:$AO,4,FALSE))</f>
        <v>黒潮クラブ</v>
      </c>
      <c r="E86" s="472"/>
      <c r="F86" s="472"/>
      <c r="G86" s="472"/>
      <c r="H86" s="472"/>
      <c r="I86" s="74" t="s">
        <v>15</v>
      </c>
      <c r="J86" s="225"/>
      <c r="K86" s="94"/>
      <c r="L86" s="94"/>
      <c r="N86" s="94"/>
      <c r="O86" s="90"/>
      <c r="Q86" s="90"/>
      <c r="R86" s="90"/>
      <c r="S86" s="90"/>
      <c r="T86" s="77" t="s">
        <v>14</v>
      </c>
      <c r="U86" s="472" t="str">
        <f>IF(ISERROR(VLOOKUP(AA85&amp;AB85,$AJ:$AO,4,FALSE))=TRUE,"",VLOOKUP(AA85&amp;AB85,$AJ:$AO,4,FALSE))</f>
        <v>黒潮クラブ</v>
      </c>
      <c r="V86" s="472"/>
      <c r="W86" s="472"/>
      <c r="X86" s="472"/>
      <c r="Y86" s="472"/>
      <c r="Z86" s="74" t="s">
        <v>15</v>
      </c>
      <c r="AA86" s="307"/>
      <c r="AB86" s="307"/>
    </row>
    <row r="87" spans="1:28" s="21" customFormat="1" ht="15" customHeight="1">
      <c r="J87" s="90"/>
      <c r="K87" s="90"/>
      <c r="L87" s="90"/>
      <c r="N87" s="90"/>
      <c r="O87" s="90"/>
      <c r="Q87" s="90"/>
      <c r="R87" s="90"/>
      <c r="S87" s="90"/>
    </row>
    <row r="88" spans="1:28" s="21" customFormat="1" ht="15" customHeight="1">
      <c r="A88" s="2" t="s">
        <v>9</v>
      </c>
      <c r="B88" s="321" t="s">
        <v>75</v>
      </c>
      <c r="C88" s="354"/>
      <c r="D88" s="354"/>
      <c r="E88" s="354"/>
      <c r="F88" s="354"/>
      <c r="G88" s="354"/>
      <c r="H88" s="354"/>
      <c r="I88" s="2" t="s">
        <v>10</v>
      </c>
      <c r="J88" s="156"/>
      <c r="K88" s="156"/>
      <c r="L88" s="156"/>
      <c r="N88" s="156"/>
      <c r="O88" s="90"/>
      <c r="Q88" s="90"/>
      <c r="R88" s="90"/>
      <c r="S88" s="90"/>
    </row>
    <row r="89" spans="1:28" s="21" customFormat="1" ht="15" customHeight="1">
      <c r="J89" s="90"/>
      <c r="K89" s="90"/>
      <c r="L89" s="90"/>
      <c r="N89" s="90"/>
      <c r="O89" s="156"/>
      <c r="Q89" s="94"/>
      <c r="R89" s="156"/>
      <c r="S89" s="156"/>
      <c r="T89" s="17"/>
      <c r="U89" s="17"/>
    </row>
    <row r="90" spans="1:28" s="21" customFormat="1" ht="15" customHeight="1" thickBot="1">
      <c r="A90" s="306" t="s">
        <v>3</v>
      </c>
      <c r="B90" s="307">
        <v>3</v>
      </c>
      <c r="C90" s="469" t="str">
        <f>IF(ISERROR(VLOOKUP(A90&amp;B90,$AJ:$AO,2,FALSE))=TRUE,"",VLOOKUP(A90&amp;B90,$AJ:$AO,2,FALSE))</f>
        <v>葛石</v>
      </c>
      <c r="D90" s="470"/>
      <c r="E90" s="470"/>
      <c r="F90" s="38" t="s">
        <v>14</v>
      </c>
      <c r="G90" s="471" t="str">
        <f>IF(ISERROR(VLOOKUP(A90&amp;B90,$AJ:$AO,3,FALSE))=TRUE,"",VLOOKUP(A90&amp;B90,$AJ:$AO,3,FALSE))</f>
        <v>香川</v>
      </c>
      <c r="H90" s="471"/>
      <c r="I90" s="39" t="s">
        <v>15</v>
      </c>
      <c r="J90" s="94"/>
      <c r="K90" s="94"/>
      <c r="L90" s="90"/>
      <c r="N90" s="90"/>
      <c r="O90" s="90"/>
      <c r="Q90" s="90"/>
      <c r="R90" s="90"/>
      <c r="S90" s="90"/>
      <c r="T90" s="469" t="str">
        <f>IF(ISERROR(VLOOKUP(AA90&amp;AB90,$AJ:$AO,2,FALSE))=TRUE,"",VLOOKUP(AA90&amp;AB90,$AJ:$AO,2,FALSE))</f>
        <v>福井</v>
      </c>
      <c r="U90" s="470"/>
      <c r="V90" s="470"/>
      <c r="W90" s="38" t="s">
        <v>14</v>
      </c>
      <c r="X90" s="471" t="str">
        <f>IF(ISERROR(VLOOKUP(AA90&amp;AB90,$AJ:$AO,3,FALSE))=TRUE,"",VLOOKUP(AA90&amp;AB90,$AJ:$AO,3,FALSE))</f>
        <v>香川</v>
      </c>
      <c r="Y90" s="471"/>
      <c r="Z90" s="39" t="s">
        <v>15</v>
      </c>
      <c r="AA90" s="306" t="s">
        <v>5</v>
      </c>
      <c r="AB90" s="307">
        <v>3</v>
      </c>
    </row>
    <row r="91" spans="1:28" s="21" customFormat="1" ht="15" customHeight="1" thickTop="1" thickBot="1">
      <c r="A91" s="307"/>
      <c r="B91" s="307"/>
      <c r="C91" s="77" t="s">
        <v>14</v>
      </c>
      <c r="D91" s="472" t="str">
        <f>IF(ISERROR(VLOOKUP(A90&amp;B90,$AJ:$AO,4,FALSE))=TRUE,"",VLOOKUP(A90&amp;B90,$AJ:$AO,4,FALSE))</f>
        <v>クローバ</v>
      </c>
      <c r="E91" s="472"/>
      <c r="F91" s="472"/>
      <c r="G91" s="472"/>
      <c r="H91" s="472"/>
      <c r="I91" s="74" t="s">
        <v>15</v>
      </c>
      <c r="J91" s="247"/>
      <c r="K91" s="90"/>
      <c r="L91" s="94"/>
      <c r="N91" s="94"/>
      <c r="O91" s="90"/>
      <c r="Q91" s="94"/>
      <c r="R91" s="92"/>
      <c r="S91" s="157"/>
      <c r="T91" s="77" t="s">
        <v>14</v>
      </c>
      <c r="U91" s="472" t="str">
        <f>IF(ISERROR(VLOOKUP(AA90&amp;AB90,$AJ:$AO,4,FALSE))=TRUE,"",VLOOKUP(AA90&amp;AB90,$AJ:$AO,4,FALSE))</f>
        <v>高松卓愛クラブ</v>
      </c>
      <c r="V91" s="472"/>
      <c r="W91" s="472"/>
      <c r="X91" s="472"/>
      <c r="Y91" s="472"/>
      <c r="Z91" s="74" t="s">
        <v>15</v>
      </c>
      <c r="AA91" s="307"/>
      <c r="AB91" s="307"/>
    </row>
    <row r="92" spans="1:28" s="21" customFormat="1" ht="15" customHeight="1" thickTop="1" thickBot="1">
      <c r="A92" s="306" t="s">
        <v>4</v>
      </c>
      <c r="B92" s="307">
        <v>4</v>
      </c>
      <c r="C92" s="469" t="str">
        <f>IF(ISERROR(VLOOKUP(A92&amp;B92,$AJ:$AO,2,FALSE))=TRUE,"",VLOOKUP(A92&amp;B92,$AJ:$AO,2,FALSE))</f>
        <v>柏原</v>
      </c>
      <c r="D92" s="470"/>
      <c r="E92" s="470"/>
      <c r="F92" s="38" t="s">
        <v>14</v>
      </c>
      <c r="G92" s="471" t="str">
        <f>IF(ISERROR(VLOOKUP(A92&amp;B92,$AJ:$AO,3,FALSE))=TRUE,"",VLOOKUP(A92&amp;B92,$AJ:$AO,3,FALSE))</f>
        <v>徳島</v>
      </c>
      <c r="H92" s="471"/>
      <c r="I92" s="39" t="s">
        <v>15</v>
      </c>
      <c r="J92" s="162"/>
      <c r="K92" s="244"/>
      <c r="L92" s="94"/>
      <c r="N92" s="94"/>
      <c r="O92" s="94"/>
      <c r="Q92" s="92"/>
      <c r="R92" s="244"/>
      <c r="S92" s="208"/>
      <c r="T92" s="469" t="str">
        <f>IF(ISERROR(VLOOKUP(AA92&amp;AB92,$AJ:$AO,2,FALSE))=TRUE,"",VLOOKUP(AA92&amp;AB92,$AJ:$AO,2,FALSE))</f>
        <v>森</v>
      </c>
      <c r="U92" s="470"/>
      <c r="V92" s="470"/>
      <c r="W92" s="38" t="s">
        <v>14</v>
      </c>
      <c r="X92" s="471" t="str">
        <f>IF(ISERROR(VLOOKUP(AA92&amp;AB92,$AJ:$AO,3,FALSE))=TRUE,"",VLOOKUP(AA92&amp;AB92,$AJ:$AO,3,FALSE))</f>
        <v>香川</v>
      </c>
      <c r="Y92" s="471"/>
      <c r="Z92" s="39" t="s">
        <v>15</v>
      </c>
      <c r="AA92" s="306" t="s">
        <v>20</v>
      </c>
      <c r="AB92" s="307">
        <v>3</v>
      </c>
    </row>
    <row r="93" spans="1:28" s="21" customFormat="1" ht="15" customHeight="1" thickTop="1" thickBot="1">
      <c r="A93" s="307"/>
      <c r="B93" s="307"/>
      <c r="C93" s="77" t="s">
        <v>14</v>
      </c>
      <c r="D93" s="472" t="str">
        <f>IF(ISERROR(VLOOKUP(A92&amp;B92,$AJ:$AO,4,FALSE))=TRUE,"",VLOOKUP(A92&amp;B92,$AJ:$AO,4,FALSE))</f>
        <v>ノビアブランカ</v>
      </c>
      <c r="E93" s="472"/>
      <c r="F93" s="472"/>
      <c r="G93" s="472"/>
      <c r="H93" s="472"/>
      <c r="I93" s="74" t="s">
        <v>15</v>
      </c>
      <c r="J93" s="156"/>
      <c r="K93" s="234"/>
      <c r="L93" s="94"/>
      <c r="N93" s="213"/>
      <c r="O93" s="219"/>
      <c r="P93" s="238"/>
      <c r="Q93" s="92"/>
      <c r="R93" s="174"/>
      <c r="S93" s="242"/>
      <c r="T93" s="77" t="s">
        <v>14</v>
      </c>
      <c r="U93" s="472" t="str">
        <f>IF(ISERROR(VLOOKUP(AA92&amp;AB92,$AJ:$AO,4,FALSE))=TRUE,"",VLOOKUP(AA92&amp;AB92,$AJ:$AO,4,FALSE))</f>
        <v>高松卓愛クラブ</v>
      </c>
      <c r="V93" s="472"/>
      <c r="W93" s="472"/>
      <c r="X93" s="472"/>
      <c r="Y93" s="472"/>
      <c r="Z93" s="74" t="s">
        <v>15</v>
      </c>
      <c r="AA93" s="307"/>
      <c r="AB93" s="307"/>
    </row>
    <row r="94" spans="1:28" s="21" customFormat="1" ht="15" customHeight="1" thickTop="1">
      <c r="A94" s="306" t="s">
        <v>19</v>
      </c>
      <c r="B94" s="307">
        <v>3</v>
      </c>
      <c r="C94" s="469" t="str">
        <f>IF(ISERROR(VLOOKUP(A94&amp;B94,$AJ:$AO,2,FALSE))=TRUE,"",VLOOKUP(A94&amp;B94,$AJ:$AO,2,FALSE))</f>
        <v>伊藤</v>
      </c>
      <c r="D94" s="470"/>
      <c r="E94" s="470"/>
      <c r="F94" s="38" t="s">
        <v>14</v>
      </c>
      <c r="G94" s="471" t="str">
        <f>IF(ISERROR(VLOOKUP(A94&amp;B94,$AJ:$AO,3,FALSE))=TRUE,"",VLOOKUP(A94&amp;B94,$AJ:$AO,3,FALSE))</f>
        <v>愛媛</v>
      </c>
      <c r="H94" s="471"/>
      <c r="I94" s="39" t="s">
        <v>15</v>
      </c>
      <c r="J94" s="156"/>
      <c r="K94" s="175"/>
      <c r="L94" s="225"/>
      <c r="M94" s="158"/>
      <c r="N94" s="158"/>
      <c r="O94" s="208"/>
      <c r="P94" s="208"/>
      <c r="Q94" s="216"/>
      <c r="R94" s="208"/>
      <c r="S94" s="163"/>
      <c r="T94" s="469" t="str">
        <f>IF(ISERROR(VLOOKUP(AA94&amp;AB94,$AJ:$AO,2,FALSE))=TRUE,"",VLOOKUP(AA94&amp;AB94,$AJ:$AO,2,FALSE))</f>
        <v>花野</v>
      </c>
      <c r="U94" s="470"/>
      <c r="V94" s="470"/>
      <c r="W94" s="38" t="s">
        <v>14</v>
      </c>
      <c r="X94" s="471" t="str">
        <f>IF(ISERROR(VLOOKUP(AA94&amp;AB94,$AJ:$AO,3,FALSE))=TRUE,"",VLOOKUP(AA94&amp;AB94,$AJ:$AO,3,FALSE))</f>
        <v>徳島</v>
      </c>
      <c r="Y94" s="471"/>
      <c r="Z94" s="39" t="s">
        <v>15</v>
      </c>
      <c r="AA94" s="306" t="s">
        <v>3</v>
      </c>
      <c r="AB94" s="307">
        <v>4</v>
      </c>
    </row>
    <row r="95" spans="1:28" s="21" customFormat="1" ht="15" customHeight="1" thickBot="1">
      <c r="A95" s="307"/>
      <c r="B95" s="307"/>
      <c r="C95" s="77" t="s">
        <v>14</v>
      </c>
      <c r="D95" s="472" t="str">
        <f>IF(ISERROR(VLOOKUP(A94&amp;B94,$AJ:$AO,4,FALSE))=TRUE,"",VLOOKUP(A94&amp;B94,$AJ:$AO,4,FALSE))</f>
        <v>メレンゲ</v>
      </c>
      <c r="E95" s="472"/>
      <c r="F95" s="472"/>
      <c r="G95" s="472"/>
      <c r="H95" s="472"/>
      <c r="I95" s="74" t="s">
        <v>15</v>
      </c>
      <c r="J95" s="159"/>
      <c r="K95" s="259"/>
      <c r="L95" s="90"/>
      <c r="N95" s="94"/>
      <c r="O95" s="94"/>
      <c r="Q95" s="221"/>
      <c r="R95" s="214"/>
      <c r="S95" s="157"/>
      <c r="T95" s="77" t="s">
        <v>14</v>
      </c>
      <c r="U95" s="472" t="str">
        <f>IF(ISERROR(VLOOKUP(AA94&amp;AB94,$AJ:$AO,4,FALSE))=TRUE,"",VLOOKUP(AA94&amp;AB94,$AJ:$AO,4,FALSE))</f>
        <v>城西ラージ</v>
      </c>
      <c r="V95" s="472"/>
      <c r="W95" s="472"/>
      <c r="X95" s="472"/>
      <c r="Y95" s="472"/>
      <c r="Z95" s="74" t="s">
        <v>15</v>
      </c>
      <c r="AA95" s="307"/>
      <c r="AB95" s="307"/>
    </row>
    <row r="96" spans="1:28" s="21" customFormat="1" ht="15" customHeight="1" thickTop="1" thickBot="1">
      <c r="A96" s="306" t="s">
        <v>6</v>
      </c>
      <c r="B96" s="307">
        <v>3</v>
      </c>
      <c r="C96" s="469" t="str">
        <f>IF(ISERROR(VLOOKUP(A96&amp;B96,$AJ:$AO,2,FALSE))=TRUE,"",VLOOKUP(A96&amp;B96,$AJ:$AO,2,FALSE))</f>
        <v>梶</v>
      </c>
      <c r="D96" s="470"/>
      <c r="E96" s="470"/>
      <c r="F96" s="38" t="s">
        <v>14</v>
      </c>
      <c r="G96" s="471" t="str">
        <f>IF(ISERROR(VLOOKUP(A96&amp;B96,$AJ:$AO,3,FALSE))=TRUE,"",VLOOKUP(A96&amp;B96,$AJ:$AO,3,FALSE))</f>
        <v>徳島</v>
      </c>
      <c r="H96" s="471"/>
      <c r="I96" s="39" t="s">
        <v>15</v>
      </c>
      <c r="J96" s="245"/>
      <c r="K96" s="90"/>
      <c r="L96" s="90"/>
      <c r="N96" s="94"/>
      <c r="O96" s="94"/>
      <c r="Q96" s="94"/>
      <c r="R96" s="216"/>
      <c r="S96" s="243"/>
      <c r="T96" s="469" t="str">
        <f>IF(ISERROR(VLOOKUP(AA96&amp;AB96,$AJ:$AO,2,FALSE))=TRUE,"",VLOOKUP(AA96&amp;AB96,$AJ:$AO,2,FALSE))</f>
        <v>氏家</v>
      </c>
      <c r="U96" s="470"/>
      <c r="V96" s="470"/>
      <c r="W96" s="38" t="s">
        <v>14</v>
      </c>
      <c r="X96" s="471" t="str">
        <f>IF(ISERROR(VLOOKUP(AA96&amp;AB96,$AJ:$AO,3,FALSE))=TRUE,"",VLOOKUP(AA96&amp;AB96,$AJ:$AO,3,FALSE))</f>
        <v>香川</v>
      </c>
      <c r="Y96" s="471"/>
      <c r="Z96" s="39" t="s">
        <v>15</v>
      </c>
      <c r="AA96" s="306" t="s">
        <v>4</v>
      </c>
      <c r="AB96" s="307">
        <v>3</v>
      </c>
    </row>
    <row r="97" spans="1:28" s="21" customFormat="1" ht="15" customHeight="1" thickTop="1">
      <c r="A97" s="307"/>
      <c r="B97" s="307"/>
      <c r="C97" s="77" t="s">
        <v>14</v>
      </c>
      <c r="D97" s="472" t="str">
        <f>IF(ISERROR(VLOOKUP(A96&amp;B96,$AJ:$AO,4,FALSE))=TRUE,"",VLOOKUP(A96&amp;B96,$AJ:$AO,4,FALSE))</f>
        <v>国府クラブ</v>
      </c>
      <c r="E97" s="472"/>
      <c r="F97" s="472"/>
      <c r="G97" s="472"/>
      <c r="H97" s="472"/>
      <c r="I97" s="74" t="s">
        <v>15</v>
      </c>
      <c r="J97" s="19"/>
      <c r="K97" s="19"/>
      <c r="T97" s="77" t="s">
        <v>14</v>
      </c>
      <c r="U97" s="472" t="str">
        <f>IF(ISERROR(VLOOKUP(AA96&amp;AB96,$AJ:$AO,4,FALSE))=TRUE,"",VLOOKUP(AA96&amp;AB96,$AJ:$AO,4,FALSE))</f>
        <v>丸亀ＳＣ</v>
      </c>
      <c r="V97" s="472"/>
      <c r="W97" s="472"/>
      <c r="X97" s="472"/>
      <c r="Y97" s="472"/>
      <c r="Z97" s="74" t="s">
        <v>15</v>
      </c>
      <c r="AA97" s="307"/>
      <c r="AB97" s="307"/>
    </row>
    <row r="98" spans="1:28" s="21" customFormat="1" ht="15" customHeight="1"/>
    <row r="99" spans="1:28" s="21" customFormat="1" ht="15" customHeight="1"/>
    <row r="100" spans="1:28" s="21" customFormat="1" ht="15" customHeight="1"/>
    <row r="101" spans="1:28" s="21" customFormat="1" ht="15" customHeight="1"/>
    <row r="102" spans="1:28" s="21" customFormat="1" ht="15" customHeight="1"/>
    <row r="103" spans="1:28" s="21" customFormat="1" ht="15" customHeight="1"/>
    <row r="104" spans="1:28" s="21" customFormat="1" ht="15" customHeight="1"/>
    <row r="105" spans="1:28" s="21" customFormat="1" ht="15" customHeight="1"/>
    <row r="106" spans="1:28" s="21" customFormat="1" ht="15" customHeight="1"/>
    <row r="107" spans="1:28" s="21" customFormat="1" ht="15" customHeight="1"/>
    <row r="108" spans="1:28" s="21" customFormat="1" ht="15" customHeight="1"/>
    <row r="109" spans="1:28" s="21" customFormat="1" ht="15" customHeight="1"/>
    <row r="110" spans="1:28" s="21" customFormat="1" ht="15" customHeight="1"/>
    <row r="111" spans="1:28" s="21" customFormat="1" ht="15" customHeight="1"/>
    <row r="112" spans="1:28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  <row r="154" s="21" customFormat="1" ht="15" customHeight="1"/>
    <row r="155" s="21" customFormat="1" ht="15" customHeight="1"/>
    <row r="156" s="21" customFormat="1" ht="15" customHeight="1"/>
    <row r="157" s="21" customFormat="1" ht="15" customHeight="1"/>
    <row r="158" s="21" customFormat="1" ht="15" customHeight="1"/>
    <row r="159" s="21" customFormat="1" ht="15" customHeight="1"/>
    <row r="160" s="21" customFormat="1" ht="15" customHeight="1"/>
    <row r="161" s="21" customFormat="1" ht="15" customHeight="1"/>
    <row r="162" s="21" customFormat="1" ht="15" customHeight="1"/>
    <row r="163" s="21" customFormat="1" ht="15" customHeight="1"/>
    <row r="164" s="21" customFormat="1" ht="15" customHeight="1"/>
    <row r="165" s="21" customFormat="1" ht="15" customHeight="1"/>
    <row r="166" s="21" customFormat="1" ht="15" customHeight="1"/>
    <row r="167" s="21" customFormat="1" ht="15" customHeight="1"/>
    <row r="168" s="21" customFormat="1" ht="15" customHeight="1"/>
    <row r="169" s="21" customFormat="1" ht="15" customHeight="1"/>
    <row r="170" s="21" customFormat="1" ht="15" customHeight="1"/>
    <row r="171" s="21" customFormat="1" ht="15" customHeight="1"/>
    <row r="172" s="21" customFormat="1" ht="15" customHeight="1"/>
    <row r="173" s="21" customFormat="1" ht="15" customHeight="1"/>
    <row r="174" s="21" customFormat="1" ht="15" customHeight="1"/>
    <row r="175" s="21" customFormat="1" ht="15" customHeight="1"/>
    <row r="176" s="21" customFormat="1" ht="15" customHeight="1"/>
    <row r="177" s="21" customFormat="1" ht="15" customHeight="1"/>
    <row r="178" s="21" customFormat="1" ht="15" customHeight="1"/>
    <row r="179" s="21" customFormat="1" ht="15" customHeight="1"/>
    <row r="180" s="21" customFormat="1" ht="15" customHeight="1"/>
    <row r="181" s="21" customFormat="1" ht="15" customHeight="1"/>
    <row r="182" s="21" customFormat="1" ht="15" customHeight="1"/>
    <row r="183" s="21" customFormat="1" ht="15" customHeight="1"/>
    <row r="184" s="21" customFormat="1" ht="15" customHeight="1"/>
    <row r="185" s="21" customFormat="1" ht="15" customHeight="1"/>
    <row r="186" s="21" customFormat="1" ht="15" customHeight="1"/>
    <row r="187" s="21" customFormat="1" ht="15" customHeight="1"/>
    <row r="188" s="21" customFormat="1" ht="15" customHeight="1"/>
    <row r="189" s="21" customFormat="1" ht="15" customHeight="1"/>
    <row r="190" s="21" customFormat="1" ht="15" customHeight="1"/>
    <row r="191" s="21" customFormat="1" ht="15" customHeight="1"/>
    <row r="192" s="21" customFormat="1" ht="15" customHeight="1"/>
    <row r="193" s="21" customFormat="1" ht="15" customHeight="1"/>
    <row r="194" s="21" customFormat="1" ht="15" customHeight="1"/>
    <row r="195" s="21" customFormat="1" ht="15" customHeight="1"/>
    <row r="196" s="21" customFormat="1" ht="15" customHeight="1"/>
    <row r="197" s="21" customFormat="1" ht="15" customHeight="1"/>
    <row r="198" s="21" customFormat="1" ht="15" customHeight="1"/>
    <row r="199" s="21" customFormat="1" ht="15" customHeight="1"/>
    <row r="200" s="21" customFormat="1" ht="15" customHeight="1"/>
    <row r="201" s="21" customFormat="1" ht="15" customHeight="1"/>
    <row r="202" s="21" customFormat="1" ht="15" customHeight="1"/>
    <row r="203" s="21" customFormat="1" ht="15" customHeight="1"/>
    <row r="204" s="21" customFormat="1" ht="15" customHeight="1"/>
    <row r="205" s="21" customFormat="1" ht="15" customHeight="1"/>
    <row r="206" s="21" customFormat="1" ht="15" customHeight="1"/>
    <row r="207" s="21" customFormat="1" ht="15" customHeight="1"/>
    <row r="208" s="21" customFormat="1" ht="15" customHeight="1"/>
    <row r="209" s="21" customFormat="1" ht="15" customHeight="1"/>
    <row r="210" s="21" customFormat="1" ht="15" customHeight="1"/>
    <row r="211" s="21" customFormat="1" ht="15" customHeight="1"/>
    <row r="212" s="21" customFormat="1" ht="15" customHeight="1"/>
    <row r="213" s="21" customFormat="1" ht="15" customHeight="1"/>
  </sheetData>
  <mergeCells count="459">
    <mergeCell ref="X55:Y56"/>
    <mergeCell ref="Z55:AA56"/>
    <mergeCell ref="X50:Y51"/>
    <mergeCell ref="Z50:AA51"/>
    <mergeCell ref="C51:G51"/>
    <mergeCell ref="N51:O51"/>
    <mergeCell ref="Q51:R51"/>
    <mergeCell ref="F50:G50"/>
    <mergeCell ref="J50:L50"/>
    <mergeCell ref="J54:L54"/>
    <mergeCell ref="O50:Q50"/>
    <mergeCell ref="O54:Q54"/>
    <mergeCell ref="S50:W51"/>
    <mergeCell ref="I51:J51"/>
    <mergeCell ref="L51:M51"/>
    <mergeCell ref="X53:Y53"/>
    <mergeCell ref="Z53:AA53"/>
    <mergeCell ref="B54:C54"/>
    <mergeCell ref="D54:G54"/>
    <mergeCell ref="T54:V54"/>
    <mergeCell ref="X54:Y54"/>
    <mergeCell ref="Z54:AA54"/>
    <mergeCell ref="I55:M56"/>
    <mergeCell ref="O55:Q55"/>
    <mergeCell ref="Z44:AA44"/>
    <mergeCell ref="O45:Q45"/>
    <mergeCell ref="T45:V45"/>
    <mergeCell ref="J45:L45"/>
    <mergeCell ref="X48:Y49"/>
    <mergeCell ref="Z48:AA49"/>
    <mergeCell ref="V49:W49"/>
    <mergeCell ref="Z46:AA47"/>
    <mergeCell ref="V47:W47"/>
    <mergeCell ref="X45:Y45"/>
    <mergeCell ref="Z45:AA45"/>
    <mergeCell ref="X44:Y44"/>
    <mergeCell ref="T46:V46"/>
    <mergeCell ref="X46:Y47"/>
    <mergeCell ref="Q47:R47"/>
    <mergeCell ref="S47:T47"/>
    <mergeCell ref="V40:W40"/>
    <mergeCell ref="X39:Y40"/>
    <mergeCell ref="J41:L41"/>
    <mergeCell ref="Z39:AA40"/>
    <mergeCell ref="C42:G42"/>
    <mergeCell ref="I42:J42"/>
    <mergeCell ref="L42:M42"/>
    <mergeCell ref="F41:G41"/>
    <mergeCell ref="T39:V39"/>
    <mergeCell ref="S40:T40"/>
    <mergeCell ref="S41:W42"/>
    <mergeCell ref="X41:Y42"/>
    <mergeCell ref="Z41:AA42"/>
    <mergeCell ref="AC23:AD24"/>
    <mergeCell ref="AE23:AF24"/>
    <mergeCell ref="C24:G24"/>
    <mergeCell ref="I24:J24"/>
    <mergeCell ref="L24:M24"/>
    <mergeCell ref="N24:O24"/>
    <mergeCell ref="Q24:R24"/>
    <mergeCell ref="S24:T24"/>
    <mergeCell ref="V24:W24"/>
    <mergeCell ref="J23:L23"/>
    <mergeCell ref="O23:Q23"/>
    <mergeCell ref="T23:V23"/>
    <mergeCell ref="AC21:AD22"/>
    <mergeCell ref="AE21:AF22"/>
    <mergeCell ref="C22:G22"/>
    <mergeCell ref="I22:J22"/>
    <mergeCell ref="L22:M22"/>
    <mergeCell ref="N22:O22"/>
    <mergeCell ref="Q22:R22"/>
    <mergeCell ref="X22:Y22"/>
    <mergeCell ref="AA22:AB22"/>
    <mergeCell ref="F21:G21"/>
    <mergeCell ref="AC19:AD20"/>
    <mergeCell ref="AE19:AF20"/>
    <mergeCell ref="C20:G20"/>
    <mergeCell ref="I20:J20"/>
    <mergeCell ref="L20:M20"/>
    <mergeCell ref="S20:T20"/>
    <mergeCell ref="V20:W20"/>
    <mergeCell ref="X20:Y20"/>
    <mergeCell ref="AA20:AB20"/>
    <mergeCell ref="AE17:AF18"/>
    <mergeCell ref="C18:G18"/>
    <mergeCell ref="N18:O18"/>
    <mergeCell ref="Q18:R18"/>
    <mergeCell ref="S18:T18"/>
    <mergeCell ref="V18:W18"/>
    <mergeCell ref="X18:Y18"/>
    <mergeCell ref="J16:L16"/>
    <mergeCell ref="O16:Q16"/>
    <mergeCell ref="T16:V16"/>
    <mergeCell ref="Y16:AA16"/>
    <mergeCell ref="AC16:AD16"/>
    <mergeCell ref="AE16:AF16"/>
    <mergeCell ref="AA18:AB18"/>
    <mergeCell ref="T17:V17"/>
    <mergeCell ref="Y17:AA17"/>
    <mergeCell ref="AC17:AD18"/>
    <mergeCell ref="B17:D17"/>
    <mergeCell ref="D16:G16"/>
    <mergeCell ref="L13:M13"/>
    <mergeCell ref="N13:O13"/>
    <mergeCell ref="Q13:R13"/>
    <mergeCell ref="F12:G12"/>
    <mergeCell ref="J12:L12"/>
    <mergeCell ref="AE15:AF15"/>
    <mergeCell ref="O12:Q12"/>
    <mergeCell ref="AC12:AD13"/>
    <mergeCell ref="AE12:AF13"/>
    <mergeCell ref="T12:V12"/>
    <mergeCell ref="X12:AB13"/>
    <mergeCell ref="S13:T13"/>
    <mergeCell ref="V13:W13"/>
    <mergeCell ref="I13:J13"/>
    <mergeCell ref="O10:Q10"/>
    <mergeCell ref="S10:W11"/>
    <mergeCell ref="Y10:AA10"/>
    <mergeCell ref="AC10:AD11"/>
    <mergeCell ref="AE10:AF11"/>
    <mergeCell ref="AA11:AB11"/>
    <mergeCell ref="I11:J11"/>
    <mergeCell ref="L11:M11"/>
    <mergeCell ref="N11:O11"/>
    <mergeCell ref="Q11:R11"/>
    <mergeCell ref="X11:Y11"/>
    <mergeCell ref="Z28:AA29"/>
    <mergeCell ref="F19:G19"/>
    <mergeCell ref="J19:L19"/>
    <mergeCell ref="N19:R20"/>
    <mergeCell ref="T19:V19"/>
    <mergeCell ref="Y19:AA19"/>
    <mergeCell ref="X26:Y26"/>
    <mergeCell ref="Z26:AA26"/>
    <mergeCell ref="X23:AB24"/>
    <mergeCell ref="S29:T29"/>
    <mergeCell ref="V29:W29"/>
    <mergeCell ref="D27:G27"/>
    <mergeCell ref="J27:L27"/>
    <mergeCell ref="O27:Q27"/>
    <mergeCell ref="T27:V27"/>
    <mergeCell ref="O6:Q6"/>
    <mergeCell ref="T6:V6"/>
    <mergeCell ref="Y6:AA6"/>
    <mergeCell ref="T8:V8"/>
    <mergeCell ref="AE6:AF7"/>
    <mergeCell ref="C7:G7"/>
    <mergeCell ref="N7:O7"/>
    <mergeCell ref="Q7:R7"/>
    <mergeCell ref="S7:T7"/>
    <mergeCell ref="V7:W7"/>
    <mergeCell ref="X7:Y7"/>
    <mergeCell ref="AA7:AB7"/>
    <mergeCell ref="Y8:AA8"/>
    <mergeCell ref="AC8:AD9"/>
    <mergeCell ref="AE8:AF9"/>
    <mergeCell ref="I9:J9"/>
    <mergeCell ref="L9:M9"/>
    <mergeCell ref="S9:T9"/>
    <mergeCell ref="V9:W9"/>
    <mergeCell ref="X9:Y9"/>
    <mergeCell ref="AA9:AB9"/>
    <mergeCell ref="A30:A31"/>
    <mergeCell ref="I28:M29"/>
    <mergeCell ref="O28:Q28"/>
    <mergeCell ref="T28:V28"/>
    <mergeCell ref="B32:D32"/>
    <mergeCell ref="J30:L30"/>
    <mergeCell ref="N30:R31"/>
    <mergeCell ref="T30:V30"/>
    <mergeCell ref="A32:A33"/>
    <mergeCell ref="F32:G32"/>
    <mergeCell ref="A28:A29"/>
    <mergeCell ref="F28:G28"/>
    <mergeCell ref="O32:Q32"/>
    <mergeCell ref="C31:G31"/>
    <mergeCell ref="I31:J31"/>
    <mergeCell ref="L31:M31"/>
    <mergeCell ref="S31:T31"/>
    <mergeCell ref="V31:W31"/>
    <mergeCell ref="C33:G33"/>
    <mergeCell ref="I33:J33"/>
    <mergeCell ref="L33:M33"/>
    <mergeCell ref="N33:O33"/>
    <mergeCell ref="Q33:R33"/>
    <mergeCell ref="C29:G29"/>
    <mergeCell ref="AE4:AF4"/>
    <mergeCell ref="B12:D12"/>
    <mergeCell ref="AC4:AD4"/>
    <mergeCell ref="A12:A13"/>
    <mergeCell ref="A10:A11"/>
    <mergeCell ref="A8:A9"/>
    <mergeCell ref="AC5:AD5"/>
    <mergeCell ref="AE5:AF5"/>
    <mergeCell ref="AC6:AD7"/>
    <mergeCell ref="A6:A7"/>
    <mergeCell ref="B5:C5"/>
    <mergeCell ref="D5:G5"/>
    <mergeCell ref="J5:L5"/>
    <mergeCell ref="J8:L8"/>
    <mergeCell ref="N8:R9"/>
    <mergeCell ref="F10:G10"/>
    <mergeCell ref="J10:L10"/>
    <mergeCell ref="C11:G11"/>
    <mergeCell ref="C13:G13"/>
    <mergeCell ref="O5:Q5"/>
    <mergeCell ref="T5:V5"/>
    <mergeCell ref="Y5:AA5"/>
    <mergeCell ref="F6:G6"/>
    <mergeCell ref="I6:M7"/>
    <mergeCell ref="D1:AE1"/>
    <mergeCell ref="A17:A18"/>
    <mergeCell ref="F17:G17"/>
    <mergeCell ref="I17:M18"/>
    <mergeCell ref="O17:Q17"/>
    <mergeCell ref="A21:A22"/>
    <mergeCell ref="A23:A24"/>
    <mergeCell ref="A19:A20"/>
    <mergeCell ref="B23:D23"/>
    <mergeCell ref="F23:G23"/>
    <mergeCell ref="C3:G3"/>
    <mergeCell ref="B6:D6"/>
    <mergeCell ref="AC15:AD15"/>
    <mergeCell ref="J21:L21"/>
    <mergeCell ref="O21:Q21"/>
    <mergeCell ref="S21:W22"/>
    <mergeCell ref="Y21:AA21"/>
    <mergeCell ref="B8:D8"/>
    <mergeCell ref="B10:D10"/>
    <mergeCell ref="B16:C16"/>
    <mergeCell ref="F8:G8"/>
    <mergeCell ref="C9:G9"/>
    <mergeCell ref="B19:D19"/>
    <mergeCell ref="B21:D21"/>
    <mergeCell ref="A50:A51"/>
    <mergeCell ref="B50:D50"/>
    <mergeCell ref="B39:D39"/>
    <mergeCell ref="B41:D41"/>
    <mergeCell ref="F39:G39"/>
    <mergeCell ref="C40:G40"/>
    <mergeCell ref="A41:A42"/>
    <mergeCell ref="O41:Q41"/>
    <mergeCell ref="A46:A47"/>
    <mergeCell ref="A39:A40"/>
    <mergeCell ref="J39:L39"/>
    <mergeCell ref="N39:R40"/>
    <mergeCell ref="I40:J40"/>
    <mergeCell ref="L40:M40"/>
    <mergeCell ref="N42:O42"/>
    <mergeCell ref="Q42:R42"/>
    <mergeCell ref="B45:C45"/>
    <mergeCell ref="D45:G45"/>
    <mergeCell ref="B46:D46"/>
    <mergeCell ref="F46:G46"/>
    <mergeCell ref="I46:M47"/>
    <mergeCell ref="O46:Q46"/>
    <mergeCell ref="C47:G47"/>
    <mergeCell ref="N47:O47"/>
    <mergeCell ref="X35:Y35"/>
    <mergeCell ref="Z35:AA35"/>
    <mergeCell ref="D36:G36"/>
    <mergeCell ref="J36:L36"/>
    <mergeCell ref="B30:D30"/>
    <mergeCell ref="F30:G30"/>
    <mergeCell ref="X30:Y31"/>
    <mergeCell ref="Z30:AA31"/>
    <mergeCell ref="B27:C27"/>
    <mergeCell ref="X32:Y33"/>
    <mergeCell ref="Z32:AA33"/>
    <mergeCell ref="B28:D28"/>
    <mergeCell ref="S32:W33"/>
    <mergeCell ref="J32:L32"/>
    <mergeCell ref="T36:V36"/>
    <mergeCell ref="X36:Y36"/>
    <mergeCell ref="Z36:AA36"/>
    <mergeCell ref="B36:C36"/>
    <mergeCell ref="O36:Q36"/>
    <mergeCell ref="N29:O29"/>
    <mergeCell ref="Q29:R29"/>
    <mergeCell ref="X27:Y27"/>
    <mergeCell ref="Z27:AA27"/>
    <mergeCell ref="X28:Y29"/>
    <mergeCell ref="A37:A38"/>
    <mergeCell ref="B37:D37"/>
    <mergeCell ref="F37:G37"/>
    <mergeCell ref="I37:M38"/>
    <mergeCell ref="O37:Q37"/>
    <mergeCell ref="T37:V37"/>
    <mergeCell ref="X37:Y38"/>
    <mergeCell ref="Z37:AA38"/>
    <mergeCell ref="C38:G38"/>
    <mergeCell ref="Q38:R38"/>
    <mergeCell ref="S38:T38"/>
    <mergeCell ref="V38:W38"/>
    <mergeCell ref="N38:O38"/>
    <mergeCell ref="A48:A49"/>
    <mergeCell ref="B48:D48"/>
    <mergeCell ref="F48:G48"/>
    <mergeCell ref="J48:L48"/>
    <mergeCell ref="N48:R49"/>
    <mergeCell ref="T48:V48"/>
    <mergeCell ref="C49:G49"/>
    <mergeCell ref="I49:J49"/>
    <mergeCell ref="L49:M49"/>
    <mergeCell ref="S49:T49"/>
    <mergeCell ref="T55:V55"/>
    <mergeCell ref="C56:G56"/>
    <mergeCell ref="N56:O56"/>
    <mergeCell ref="Q56:R56"/>
    <mergeCell ref="S56:T56"/>
    <mergeCell ref="V56:W56"/>
    <mergeCell ref="A57:A58"/>
    <mergeCell ref="B57:D57"/>
    <mergeCell ref="F57:G57"/>
    <mergeCell ref="J57:L57"/>
    <mergeCell ref="N57:R58"/>
    <mergeCell ref="T57:V57"/>
    <mergeCell ref="A55:A56"/>
    <mergeCell ref="B55:D55"/>
    <mergeCell ref="F55:G55"/>
    <mergeCell ref="X57:Y58"/>
    <mergeCell ref="Z57:AA58"/>
    <mergeCell ref="C58:G58"/>
    <mergeCell ref="I58:J58"/>
    <mergeCell ref="L58:M58"/>
    <mergeCell ref="S58:T58"/>
    <mergeCell ref="V58:W58"/>
    <mergeCell ref="A59:A60"/>
    <mergeCell ref="B59:D59"/>
    <mergeCell ref="F59:G59"/>
    <mergeCell ref="J59:L59"/>
    <mergeCell ref="O59:Q59"/>
    <mergeCell ref="S59:W60"/>
    <mergeCell ref="X59:Y60"/>
    <mergeCell ref="Z59:AA60"/>
    <mergeCell ref="C60:G60"/>
    <mergeCell ref="I60:J60"/>
    <mergeCell ref="L60:M60"/>
    <mergeCell ref="N60:O60"/>
    <mergeCell ref="Q60:R60"/>
    <mergeCell ref="D61:AE61"/>
    <mergeCell ref="C63:G63"/>
    <mergeCell ref="A65:F65"/>
    <mergeCell ref="A66:F66"/>
    <mergeCell ref="K66:L66"/>
    <mergeCell ref="R66:S66"/>
    <mergeCell ref="Y66:Z66"/>
    <mergeCell ref="A67:F67"/>
    <mergeCell ref="K67:L67"/>
    <mergeCell ref="R67:S67"/>
    <mergeCell ref="Y67:Z67"/>
    <mergeCell ref="AA74:AA75"/>
    <mergeCell ref="AB74:AB75"/>
    <mergeCell ref="AA76:AA77"/>
    <mergeCell ref="AB76:AB77"/>
    <mergeCell ref="U75:Y75"/>
    <mergeCell ref="A74:A75"/>
    <mergeCell ref="B74:B75"/>
    <mergeCell ref="C74:E74"/>
    <mergeCell ref="G74:H74"/>
    <mergeCell ref="T74:V74"/>
    <mergeCell ref="X74:Y74"/>
    <mergeCell ref="D75:H75"/>
    <mergeCell ref="AF67:AG67"/>
    <mergeCell ref="K68:L68"/>
    <mergeCell ref="R68:S68"/>
    <mergeCell ref="B70:H70"/>
    <mergeCell ref="A72:A73"/>
    <mergeCell ref="B72:B73"/>
    <mergeCell ref="C72:E72"/>
    <mergeCell ref="G72:H72"/>
    <mergeCell ref="T72:V72"/>
    <mergeCell ref="X72:Y72"/>
    <mergeCell ref="AA72:AA73"/>
    <mergeCell ref="AB72:AB73"/>
    <mergeCell ref="D73:H73"/>
    <mergeCell ref="U73:Y73"/>
    <mergeCell ref="D77:H77"/>
    <mergeCell ref="U77:Y77"/>
    <mergeCell ref="B79:H79"/>
    <mergeCell ref="A81:A82"/>
    <mergeCell ref="B81:B82"/>
    <mergeCell ref="C81:E81"/>
    <mergeCell ref="G81:H81"/>
    <mergeCell ref="T81:V81"/>
    <mergeCell ref="X81:Y81"/>
    <mergeCell ref="A76:A77"/>
    <mergeCell ref="B76:B77"/>
    <mergeCell ref="C76:E76"/>
    <mergeCell ref="G76:H76"/>
    <mergeCell ref="T76:V76"/>
    <mergeCell ref="X76:Y76"/>
    <mergeCell ref="AA81:AA82"/>
    <mergeCell ref="AB81:AB82"/>
    <mergeCell ref="D82:H82"/>
    <mergeCell ref="U82:Y82"/>
    <mergeCell ref="AA92:AA93"/>
    <mergeCell ref="AB92:AB93"/>
    <mergeCell ref="A92:A93"/>
    <mergeCell ref="B92:B93"/>
    <mergeCell ref="C92:E92"/>
    <mergeCell ref="G92:H92"/>
    <mergeCell ref="T92:V92"/>
    <mergeCell ref="T83:V83"/>
    <mergeCell ref="X83:Y83"/>
    <mergeCell ref="D84:H84"/>
    <mergeCell ref="A85:A86"/>
    <mergeCell ref="B85:B86"/>
    <mergeCell ref="C85:E85"/>
    <mergeCell ref="G85:H85"/>
    <mergeCell ref="T85:V85"/>
    <mergeCell ref="X85:Y85"/>
    <mergeCell ref="AA83:AA84"/>
    <mergeCell ref="AB83:AB84"/>
    <mergeCell ref="U84:Y84"/>
    <mergeCell ref="A83:A84"/>
    <mergeCell ref="B83:B84"/>
    <mergeCell ref="C83:E83"/>
    <mergeCell ref="G83:H83"/>
    <mergeCell ref="AA85:AA86"/>
    <mergeCell ref="AB85:AB86"/>
    <mergeCell ref="D86:H86"/>
    <mergeCell ref="U86:Y86"/>
    <mergeCell ref="B88:H88"/>
    <mergeCell ref="A90:A91"/>
    <mergeCell ref="B90:B91"/>
    <mergeCell ref="C90:E90"/>
    <mergeCell ref="G90:H90"/>
    <mergeCell ref="T90:V90"/>
    <mergeCell ref="X90:Y90"/>
    <mergeCell ref="AA90:AA91"/>
    <mergeCell ref="AB90:AB91"/>
    <mergeCell ref="D91:H91"/>
    <mergeCell ref="U91:Y91"/>
    <mergeCell ref="X92:Y92"/>
    <mergeCell ref="D93:H93"/>
    <mergeCell ref="U93:Y93"/>
    <mergeCell ref="A94:A95"/>
    <mergeCell ref="B94:B95"/>
    <mergeCell ref="C94:E94"/>
    <mergeCell ref="G94:H94"/>
    <mergeCell ref="T94:V94"/>
    <mergeCell ref="X94:Y94"/>
    <mergeCell ref="AA94:AA95"/>
    <mergeCell ref="AB94:AB95"/>
    <mergeCell ref="D95:H95"/>
    <mergeCell ref="U95:Y95"/>
    <mergeCell ref="AA96:AA97"/>
    <mergeCell ref="AB96:AB97"/>
    <mergeCell ref="A96:A97"/>
    <mergeCell ref="B96:B97"/>
    <mergeCell ref="C96:E96"/>
    <mergeCell ref="G96:H96"/>
    <mergeCell ref="T96:V96"/>
    <mergeCell ref="X96:Y96"/>
    <mergeCell ref="D97:H97"/>
    <mergeCell ref="U97:Y97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8" orientation="portrait" blackAndWhite="1" verticalDpi="300" r:id="rId1"/>
  <headerFooter alignWithMargins="0">
    <oddFooter>&amp;C&amp;10-35-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M115"/>
  <sheetViews>
    <sheetView view="pageBreakPreview" zoomScaleNormal="100" zoomScaleSheetLayoutView="100" workbookViewId="0">
      <selection activeCell="R63" sqref="R63"/>
    </sheetView>
  </sheetViews>
  <sheetFormatPr defaultColWidth="2.625" defaultRowHeight="15" customHeight="1"/>
  <cols>
    <col min="1" max="16384" width="2.625" style="3"/>
  </cols>
  <sheetData>
    <row r="1" spans="1:39" ht="21" customHeight="1">
      <c r="D1" s="401" t="s">
        <v>919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35"/>
    </row>
    <row r="2" spans="1:39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9" s="21" customFormat="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</row>
    <row r="4" spans="1:39" s="21" customFormat="1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C4" s="338">
        <v>11</v>
      </c>
      <c r="AD4" s="338"/>
      <c r="AE4" s="337" t="s">
        <v>2</v>
      </c>
      <c r="AF4" s="337"/>
      <c r="AG4" s="19"/>
    </row>
    <row r="5" spans="1:39" s="21" customFormat="1" ht="15" customHeight="1">
      <c r="A5" s="31"/>
      <c r="B5" s="483" t="s">
        <v>3</v>
      </c>
      <c r="C5" s="483"/>
      <c r="D5" s="483" t="s">
        <v>25</v>
      </c>
      <c r="E5" s="483"/>
      <c r="F5" s="483"/>
      <c r="G5" s="483"/>
      <c r="H5" s="26"/>
      <c r="I5" s="44"/>
      <c r="J5" s="545" t="str">
        <f>B6</f>
        <v>白石</v>
      </c>
      <c r="K5" s="545"/>
      <c r="L5" s="545"/>
      <c r="M5" s="45"/>
      <c r="N5" s="46"/>
      <c r="O5" s="545" t="str">
        <f>B8</f>
        <v>森</v>
      </c>
      <c r="P5" s="545"/>
      <c r="Q5" s="545"/>
      <c r="R5" s="45"/>
      <c r="S5" s="46"/>
      <c r="T5" s="545" t="str">
        <f>B10</f>
        <v>近藤</v>
      </c>
      <c r="U5" s="545"/>
      <c r="V5" s="545"/>
      <c r="W5" s="45"/>
      <c r="X5" s="46"/>
      <c r="Y5" s="545" t="str">
        <f>B12</f>
        <v>福西</v>
      </c>
      <c r="Z5" s="545"/>
      <c r="AA5" s="545"/>
      <c r="AB5" s="47"/>
      <c r="AC5" s="395" t="s">
        <v>17</v>
      </c>
      <c r="AD5" s="393"/>
      <c r="AE5" s="397" t="s">
        <v>13</v>
      </c>
      <c r="AF5" s="398"/>
      <c r="AG5" s="27"/>
    </row>
    <row r="6" spans="1:39" s="21" customFormat="1" ht="15" customHeight="1">
      <c r="A6" s="383">
        <v>1</v>
      </c>
      <c r="B6" s="470" t="s">
        <v>216</v>
      </c>
      <c r="C6" s="470"/>
      <c r="D6" s="470"/>
      <c r="E6" s="38" t="s">
        <v>14</v>
      </c>
      <c r="F6" s="471" t="s">
        <v>84</v>
      </c>
      <c r="G6" s="471"/>
      <c r="H6" s="39" t="s">
        <v>15</v>
      </c>
      <c r="I6" s="529"/>
      <c r="J6" s="485"/>
      <c r="K6" s="485"/>
      <c r="L6" s="485"/>
      <c r="M6" s="485"/>
      <c r="N6" s="48"/>
      <c r="O6" s="388" t="str">
        <f>IF(N7="","",IF(N7&gt;Q7,"○","×"))</f>
        <v>×</v>
      </c>
      <c r="P6" s="388"/>
      <c r="Q6" s="388"/>
      <c r="R6" s="59"/>
      <c r="S6" s="58"/>
      <c r="T6" s="388" t="str">
        <f>IF(S7="","",IF(S7&gt;V7,"○","×"))</f>
        <v>○</v>
      </c>
      <c r="U6" s="388"/>
      <c r="V6" s="388"/>
      <c r="W6" s="59"/>
      <c r="X6" s="60"/>
      <c r="Y6" s="388" t="str">
        <f>IF(X7="","",IF(X7&gt;AA7,"○","×"))</f>
        <v>○</v>
      </c>
      <c r="Z6" s="388"/>
      <c r="AA6" s="388"/>
      <c r="AB6" s="49"/>
      <c r="AC6" s="550">
        <f>IF(AND(O6="",T6="",Y6=""),"",COUNTIF(I6:AB7,"○")*2+COUNTIF(I6:AB7,"×"))</f>
        <v>5</v>
      </c>
      <c r="AD6" s="546"/>
      <c r="AE6" s="546">
        <f>IF(AC6="","",RANK(AC6,AC6:AD13,))</f>
        <v>2</v>
      </c>
      <c r="AF6" s="547"/>
      <c r="AJ6" s="21" t="str">
        <f>B5&amp;AE6</f>
        <v>Ａ2</v>
      </c>
      <c r="AK6" s="21" t="str">
        <f>B6</f>
        <v>白石</v>
      </c>
      <c r="AL6" s="21" t="str">
        <f>F6</f>
        <v>香川</v>
      </c>
      <c r="AM6" s="19" t="str">
        <f>C7</f>
        <v>懇友会</v>
      </c>
    </row>
    <row r="7" spans="1:39" s="21" customFormat="1" ht="15" customHeight="1">
      <c r="A7" s="384"/>
      <c r="B7" s="71" t="s">
        <v>14</v>
      </c>
      <c r="C7" s="525" t="s">
        <v>430</v>
      </c>
      <c r="D7" s="525"/>
      <c r="E7" s="525"/>
      <c r="F7" s="525"/>
      <c r="G7" s="525"/>
      <c r="H7" s="73" t="s">
        <v>15</v>
      </c>
      <c r="I7" s="430"/>
      <c r="J7" s="357"/>
      <c r="K7" s="357"/>
      <c r="L7" s="357"/>
      <c r="M7" s="357"/>
      <c r="N7" s="365">
        <v>0</v>
      </c>
      <c r="O7" s="364"/>
      <c r="P7" s="2" t="s">
        <v>8</v>
      </c>
      <c r="Q7" s="364">
        <v>2</v>
      </c>
      <c r="R7" s="366"/>
      <c r="S7" s="364">
        <v>2</v>
      </c>
      <c r="T7" s="364"/>
      <c r="U7" s="2" t="s">
        <v>8</v>
      </c>
      <c r="V7" s="364">
        <v>0</v>
      </c>
      <c r="W7" s="366"/>
      <c r="X7" s="365">
        <v>2</v>
      </c>
      <c r="Y7" s="364"/>
      <c r="Z7" s="2" t="s">
        <v>8</v>
      </c>
      <c r="AA7" s="364">
        <v>0</v>
      </c>
      <c r="AB7" s="367"/>
      <c r="AC7" s="551"/>
      <c r="AD7" s="548"/>
      <c r="AE7" s="548"/>
      <c r="AF7" s="549"/>
      <c r="AM7" s="19"/>
    </row>
    <row r="8" spans="1:39" s="21" customFormat="1" ht="15" customHeight="1">
      <c r="A8" s="341">
        <v>2</v>
      </c>
      <c r="B8" s="482" t="s">
        <v>420</v>
      </c>
      <c r="C8" s="482"/>
      <c r="D8" s="482"/>
      <c r="E8" s="40" t="s">
        <v>14</v>
      </c>
      <c r="F8" s="492" t="s">
        <v>81</v>
      </c>
      <c r="G8" s="492"/>
      <c r="H8" s="41" t="s">
        <v>15</v>
      </c>
      <c r="I8" s="66"/>
      <c r="J8" s="346" t="str">
        <f>IF(I9="","",IF(I9&gt;L9,"○","×"))</f>
        <v>○</v>
      </c>
      <c r="K8" s="346"/>
      <c r="L8" s="346"/>
      <c r="M8" s="63"/>
      <c r="N8" s="347"/>
      <c r="O8" s="348"/>
      <c r="P8" s="348"/>
      <c r="Q8" s="348"/>
      <c r="R8" s="378"/>
      <c r="S8" s="63"/>
      <c r="T8" s="346" t="str">
        <f>IF(S9="","",IF(S9&gt;V9,"○","×"))</f>
        <v>○</v>
      </c>
      <c r="U8" s="346"/>
      <c r="V8" s="346"/>
      <c r="W8" s="63"/>
      <c r="X8" s="64"/>
      <c r="Y8" s="346" t="str">
        <f>IF(X9="","",IF(X9&gt;AA9,"○","×"))</f>
        <v>○</v>
      </c>
      <c r="Z8" s="346"/>
      <c r="AA8" s="346"/>
      <c r="AB8" s="65"/>
      <c r="AC8" s="341">
        <f>IF(AND(J8="",T8="",Y8=""),"",COUNTIF(I8:AB9,"○")*2+COUNTIF(I8:AB9,"×"))</f>
        <v>6</v>
      </c>
      <c r="AD8" s="407"/>
      <c r="AE8" s="537">
        <f>IF(AC8="","",RANK(AC8,AC6:AD13,))</f>
        <v>1</v>
      </c>
      <c r="AF8" s="538"/>
      <c r="AJ8" s="21" t="str">
        <f>B5&amp;AE8</f>
        <v>Ａ1</v>
      </c>
      <c r="AK8" s="21" t="str">
        <f>B8</f>
        <v>森</v>
      </c>
      <c r="AL8" s="21" t="str">
        <f>F8</f>
        <v>徳島</v>
      </c>
      <c r="AM8" s="19" t="str">
        <f>C9</f>
        <v>よしこのクラブ</v>
      </c>
    </row>
    <row r="9" spans="1:39" s="21" customFormat="1" ht="15" customHeight="1">
      <c r="A9" s="408"/>
      <c r="B9" s="71" t="s">
        <v>14</v>
      </c>
      <c r="C9" s="480" t="s">
        <v>557</v>
      </c>
      <c r="D9" s="480"/>
      <c r="E9" s="480"/>
      <c r="F9" s="480"/>
      <c r="G9" s="480"/>
      <c r="H9" s="73" t="s">
        <v>15</v>
      </c>
      <c r="I9" s="373">
        <f>IF(Q7="","",Q7)</f>
        <v>2</v>
      </c>
      <c r="J9" s="374"/>
      <c r="K9" s="5" t="s">
        <v>8</v>
      </c>
      <c r="L9" s="374">
        <f>IF(N7="","",N7)</f>
        <v>0</v>
      </c>
      <c r="M9" s="374"/>
      <c r="N9" s="379"/>
      <c r="O9" s="380"/>
      <c r="P9" s="380"/>
      <c r="Q9" s="380"/>
      <c r="R9" s="381"/>
      <c r="S9" s="374">
        <v>2</v>
      </c>
      <c r="T9" s="374"/>
      <c r="U9" s="5" t="s">
        <v>8</v>
      </c>
      <c r="V9" s="374">
        <v>0</v>
      </c>
      <c r="W9" s="374"/>
      <c r="X9" s="377">
        <v>2</v>
      </c>
      <c r="Y9" s="374"/>
      <c r="Z9" s="5" t="s">
        <v>8</v>
      </c>
      <c r="AA9" s="374">
        <v>0</v>
      </c>
      <c r="AB9" s="382"/>
      <c r="AC9" s="353"/>
      <c r="AD9" s="416"/>
      <c r="AE9" s="535"/>
      <c r="AF9" s="536"/>
      <c r="AM9" s="19"/>
    </row>
    <row r="10" spans="1:39" s="21" customFormat="1" ht="15" customHeight="1">
      <c r="A10" s="341">
        <v>3</v>
      </c>
      <c r="B10" s="482" t="s">
        <v>93</v>
      </c>
      <c r="C10" s="482"/>
      <c r="D10" s="482"/>
      <c r="E10" s="40" t="s">
        <v>14</v>
      </c>
      <c r="F10" s="492" t="s">
        <v>82</v>
      </c>
      <c r="G10" s="492"/>
      <c r="H10" s="41" t="s">
        <v>15</v>
      </c>
      <c r="I10" s="69"/>
      <c r="J10" s="356" t="str">
        <f>IF(I11="","",IF(I11&gt;L11,"○","×"))</f>
        <v>×</v>
      </c>
      <c r="K10" s="356"/>
      <c r="L10" s="356"/>
      <c r="M10" s="61"/>
      <c r="N10" s="60"/>
      <c r="O10" s="356" t="str">
        <f>IF(N11="","",IF(N11&gt;Q11,"○","×"))</f>
        <v>×</v>
      </c>
      <c r="P10" s="356"/>
      <c r="Q10" s="356"/>
      <c r="R10" s="68"/>
      <c r="S10" s="357"/>
      <c r="T10" s="357"/>
      <c r="U10" s="357"/>
      <c r="V10" s="357"/>
      <c r="W10" s="357"/>
      <c r="X10" s="60"/>
      <c r="Y10" s="356" t="str">
        <f>IF(X11="","",IF(X11&gt;AA11,"○","×"))</f>
        <v>○</v>
      </c>
      <c r="Z10" s="356"/>
      <c r="AA10" s="356"/>
      <c r="AB10" s="62"/>
      <c r="AC10" s="551">
        <f>IF(AND(O10="",J10="",Y10=""),"",COUNTIF(I10:AB11,"○")*2+COUNTIF(I10:AB11,"×"))</f>
        <v>4</v>
      </c>
      <c r="AD10" s="548"/>
      <c r="AE10" s="548">
        <f>IF(AC10="","",RANK(AC10,AC6:AD13,))</f>
        <v>3</v>
      </c>
      <c r="AF10" s="549"/>
      <c r="AJ10" s="21" t="str">
        <f>B5&amp;AE10</f>
        <v>Ａ3</v>
      </c>
      <c r="AK10" s="21" t="str">
        <f>B10</f>
        <v>近藤</v>
      </c>
      <c r="AL10" s="21" t="str">
        <f>F10</f>
        <v>愛媛</v>
      </c>
      <c r="AM10" s="19" t="str">
        <f>C11</f>
        <v>あたごクラブ</v>
      </c>
    </row>
    <row r="11" spans="1:39" s="21" customFormat="1" ht="15" customHeight="1">
      <c r="A11" s="353"/>
      <c r="B11" s="71" t="s">
        <v>14</v>
      </c>
      <c r="C11" s="480" t="s">
        <v>89</v>
      </c>
      <c r="D11" s="480"/>
      <c r="E11" s="480"/>
      <c r="F11" s="480"/>
      <c r="G11" s="480"/>
      <c r="H11" s="73" t="s">
        <v>15</v>
      </c>
      <c r="I11" s="363">
        <f>IF(V7="","",V7)</f>
        <v>0</v>
      </c>
      <c r="J11" s="364"/>
      <c r="K11" s="2" t="s">
        <v>8</v>
      </c>
      <c r="L11" s="364">
        <f>IF(S7="","",S7)</f>
        <v>2</v>
      </c>
      <c r="M11" s="364"/>
      <c r="N11" s="365">
        <f>IF(V9="","",V9)</f>
        <v>0</v>
      </c>
      <c r="O11" s="364"/>
      <c r="P11" s="2" t="s">
        <v>8</v>
      </c>
      <c r="Q11" s="364">
        <f>IF(S9="","",S9)</f>
        <v>2</v>
      </c>
      <c r="R11" s="366"/>
      <c r="S11" s="357"/>
      <c r="T11" s="357"/>
      <c r="U11" s="357"/>
      <c r="V11" s="357"/>
      <c r="W11" s="357"/>
      <c r="X11" s="365">
        <v>2</v>
      </c>
      <c r="Y11" s="364"/>
      <c r="Z11" s="2" t="s">
        <v>8</v>
      </c>
      <c r="AA11" s="364">
        <v>1</v>
      </c>
      <c r="AB11" s="367"/>
      <c r="AC11" s="551"/>
      <c r="AD11" s="548"/>
      <c r="AE11" s="548"/>
      <c r="AF11" s="549"/>
      <c r="AM11" s="19"/>
    </row>
    <row r="12" spans="1:39" s="21" customFormat="1" ht="15" customHeight="1">
      <c r="A12" s="341">
        <v>4</v>
      </c>
      <c r="B12" s="482" t="s">
        <v>518</v>
      </c>
      <c r="C12" s="482"/>
      <c r="D12" s="482"/>
      <c r="E12" s="40" t="s">
        <v>14</v>
      </c>
      <c r="F12" s="492" t="s">
        <v>84</v>
      </c>
      <c r="G12" s="492"/>
      <c r="H12" s="41" t="s">
        <v>15</v>
      </c>
      <c r="I12" s="66"/>
      <c r="J12" s="346" t="str">
        <f>IF(I13="","",IF(I13&gt;L13,"○","×"))</f>
        <v>×</v>
      </c>
      <c r="K12" s="346"/>
      <c r="L12" s="346"/>
      <c r="M12" s="63"/>
      <c r="N12" s="64"/>
      <c r="O12" s="346" t="str">
        <f>IF(N13="","",IF(N13&gt;Q13,"○","×"))</f>
        <v>×</v>
      </c>
      <c r="P12" s="346"/>
      <c r="Q12" s="346"/>
      <c r="R12" s="67"/>
      <c r="S12" s="63"/>
      <c r="T12" s="346" t="str">
        <f>IF(S13="","",IF(S13&gt;V13,"○","×"))</f>
        <v>×</v>
      </c>
      <c r="U12" s="346"/>
      <c r="V12" s="346"/>
      <c r="W12" s="63"/>
      <c r="X12" s="347"/>
      <c r="Y12" s="348"/>
      <c r="Z12" s="348"/>
      <c r="AA12" s="348"/>
      <c r="AB12" s="349"/>
      <c r="AC12" s="551">
        <f>IF(AND(O12="",T12="",J12=""),"",COUNTIF(I12:AB13,"○")*2+COUNTIF(I12:AB13,"×"))</f>
        <v>3</v>
      </c>
      <c r="AD12" s="548"/>
      <c r="AE12" s="548">
        <f>IF(AC12="","",RANK(AC12,AC6:AD13,))</f>
        <v>4</v>
      </c>
      <c r="AF12" s="549"/>
      <c r="AJ12" s="21" t="str">
        <f>B5&amp;AE12</f>
        <v>Ａ4</v>
      </c>
      <c r="AK12" s="21" t="str">
        <f>B12</f>
        <v>福西</v>
      </c>
      <c r="AL12" s="21" t="str">
        <f>F12</f>
        <v>香川</v>
      </c>
      <c r="AM12" s="19" t="str">
        <f>C13</f>
        <v>卓窓会</v>
      </c>
    </row>
    <row r="13" spans="1:39" s="21" customFormat="1" ht="15" customHeight="1">
      <c r="A13" s="342"/>
      <c r="B13" s="72" t="s">
        <v>14</v>
      </c>
      <c r="C13" s="475" t="s">
        <v>301</v>
      </c>
      <c r="D13" s="475"/>
      <c r="E13" s="475"/>
      <c r="F13" s="475"/>
      <c r="G13" s="475"/>
      <c r="H13" s="74" t="s">
        <v>15</v>
      </c>
      <c r="I13" s="335">
        <f>IF(AA7="","",AA7)</f>
        <v>0</v>
      </c>
      <c r="J13" s="336"/>
      <c r="K13" s="6" t="s">
        <v>8</v>
      </c>
      <c r="L13" s="336">
        <f>IF(X7="","",X7)</f>
        <v>2</v>
      </c>
      <c r="M13" s="336"/>
      <c r="N13" s="339">
        <f>IF(AA9="","",AA9)</f>
        <v>0</v>
      </c>
      <c r="O13" s="336"/>
      <c r="P13" s="6" t="s">
        <v>8</v>
      </c>
      <c r="Q13" s="336">
        <f>IF(X9="","",X9)</f>
        <v>2</v>
      </c>
      <c r="R13" s="340"/>
      <c r="S13" s="336">
        <f>IF(AA11="","",AA11)</f>
        <v>1</v>
      </c>
      <c r="T13" s="336"/>
      <c r="U13" s="6" t="s">
        <v>8</v>
      </c>
      <c r="V13" s="336">
        <f>IF(X11="","",X11)</f>
        <v>2</v>
      </c>
      <c r="W13" s="336"/>
      <c r="X13" s="350"/>
      <c r="Y13" s="351"/>
      <c r="Z13" s="351"/>
      <c r="AA13" s="351"/>
      <c r="AB13" s="352"/>
      <c r="AC13" s="552"/>
      <c r="AD13" s="553"/>
      <c r="AE13" s="553"/>
      <c r="AF13" s="554"/>
    </row>
    <row r="14" spans="1:39" s="21" customFormat="1" ht="4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17"/>
      <c r="Z14" s="16"/>
      <c r="AA14" s="16"/>
      <c r="AB14" s="16"/>
      <c r="AC14" s="16"/>
    </row>
    <row r="15" spans="1:39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AC15" s="359">
        <v>12</v>
      </c>
      <c r="AD15" s="359"/>
      <c r="AE15" s="358" t="s">
        <v>2</v>
      </c>
      <c r="AF15" s="358"/>
      <c r="AG15" s="19"/>
    </row>
    <row r="16" spans="1:39" s="21" customFormat="1" ht="15" customHeight="1">
      <c r="A16" s="31"/>
      <c r="B16" s="483" t="s">
        <v>4</v>
      </c>
      <c r="C16" s="392"/>
      <c r="D16" s="483" t="s">
        <v>25</v>
      </c>
      <c r="E16" s="392"/>
      <c r="F16" s="392"/>
      <c r="G16" s="392"/>
      <c r="H16" s="26"/>
      <c r="I16" s="44"/>
      <c r="J16" s="545" t="str">
        <f>B17</f>
        <v>安川</v>
      </c>
      <c r="K16" s="545"/>
      <c r="L16" s="545"/>
      <c r="M16" s="45"/>
      <c r="N16" s="46"/>
      <c r="O16" s="545" t="str">
        <f>B19</f>
        <v>児玉</v>
      </c>
      <c r="P16" s="545"/>
      <c r="Q16" s="545"/>
      <c r="R16" s="45"/>
      <c r="S16" s="46"/>
      <c r="T16" s="545" t="str">
        <f>B21</f>
        <v>川人</v>
      </c>
      <c r="U16" s="545"/>
      <c r="V16" s="545"/>
      <c r="W16" s="45"/>
      <c r="X16" s="46"/>
      <c r="Y16" s="545" t="str">
        <f>B23</f>
        <v>小西</v>
      </c>
      <c r="Z16" s="545"/>
      <c r="AA16" s="545"/>
      <c r="AB16" s="47"/>
      <c r="AC16" s="395" t="s">
        <v>17</v>
      </c>
      <c r="AD16" s="393"/>
      <c r="AE16" s="397" t="s">
        <v>13</v>
      </c>
      <c r="AF16" s="398"/>
    </row>
    <row r="17" spans="1:39" s="21" customFormat="1" ht="15" customHeight="1">
      <c r="A17" s="383">
        <v>1</v>
      </c>
      <c r="B17" s="470" t="s">
        <v>247</v>
      </c>
      <c r="C17" s="470"/>
      <c r="D17" s="470"/>
      <c r="E17" s="38" t="s">
        <v>14</v>
      </c>
      <c r="F17" s="471" t="s">
        <v>84</v>
      </c>
      <c r="G17" s="471"/>
      <c r="H17" s="39" t="s">
        <v>15</v>
      </c>
      <c r="I17" s="529"/>
      <c r="J17" s="485"/>
      <c r="K17" s="485"/>
      <c r="L17" s="485"/>
      <c r="M17" s="485"/>
      <c r="N17" s="48"/>
      <c r="O17" s="388" t="str">
        <f>IF(N18="","",IF(N18&gt;Q18,"○","×"))</f>
        <v>×</v>
      </c>
      <c r="P17" s="388"/>
      <c r="Q17" s="388"/>
      <c r="R17" s="59"/>
      <c r="S17" s="58"/>
      <c r="T17" s="388" t="str">
        <f>IF(S18="","",IF(S18&gt;V18,"○","×"))</f>
        <v>○</v>
      </c>
      <c r="U17" s="388"/>
      <c r="V17" s="388"/>
      <c r="W17" s="59"/>
      <c r="X17" s="60"/>
      <c r="Y17" s="388" t="str">
        <f>IF(X18="","",IF(X18&gt;AA18,"○","×"))</f>
        <v>○</v>
      </c>
      <c r="Z17" s="388"/>
      <c r="AA17" s="388"/>
      <c r="AB17" s="49"/>
      <c r="AC17" s="550">
        <f>IF(AND(O17="",T17="",Y17=""),"",COUNTIF(I17:AB18,"○")*2+COUNTIF(I17:AB18,"×"))</f>
        <v>5</v>
      </c>
      <c r="AD17" s="546"/>
      <c r="AE17" s="546">
        <f>IF(AC17="","",RANK(AC17,AC17:AD24,))</f>
        <v>2</v>
      </c>
      <c r="AF17" s="547"/>
      <c r="AJ17" s="21" t="str">
        <f>B16&amp;AE17</f>
        <v>Ｂ2</v>
      </c>
      <c r="AK17" s="21" t="str">
        <f>B17</f>
        <v>安川</v>
      </c>
      <c r="AL17" s="21" t="str">
        <f>F17</f>
        <v>香川</v>
      </c>
      <c r="AM17" s="19" t="str">
        <f>C18</f>
        <v>綾川体協</v>
      </c>
    </row>
    <row r="18" spans="1:39" s="21" customFormat="1" ht="15" customHeight="1">
      <c r="A18" s="384"/>
      <c r="B18" s="71" t="s">
        <v>14</v>
      </c>
      <c r="C18" s="525" t="s">
        <v>449</v>
      </c>
      <c r="D18" s="525"/>
      <c r="E18" s="525"/>
      <c r="F18" s="525"/>
      <c r="G18" s="525"/>
      <c r="H18" s="73" t="s">
        <v>15</v>
      </c>
      <c r="I18" s="430"/>
      <c r="J18" s="357"/>
      <c r="K18" s="357"/>
      <c r="L18" s="357"/>
      <c r="M18" s="357"/>
      <c r="N18" s="365">
        <v>0</v>
      </c>
      <c r="O18" s="364"/>
      <c r="P18" s="2" t="s">
        <v>8</v>
      </c>
      <c r="Q18" s="364">
        <v>2</v>
      </c>
      <c r="R18" s="366"/>
      <c r="S18" s="364">
        <v>2</v>
      </c>
      <c r="T18" s="364"/>
      <c r="U18" s="2" t="s">
        <v>8</v>
      </c>
      <c r="V18" s="364">
        <v>0</v>
      </c>
      <c r="W18" s="366"/>
      <c r="X18" s="365">
        <v>2</v>
      </c>
      <c r="Y18" s="364"/>
      <c r="Z18" s="2" t="s">
        <v>8</v>
      </c>
      <c r="AA18" s="364">
        <v>0</v>
      </c>
      <c r="AB18" s="367"/>
      <c r="AC18" s="551"/>
      <c r="AD18" s="548"/>
      <c r="AE18" s="548"/>
      <c r="AF18" s="549"/>
      <c r="AM18" s="19"/>
    </row>
    <row r="19" spans="1:39" s="21" customFormat="1" ht="15" customHeight="1">
      <c r="A19" s="341">
        <v>2</v>
      </c>
      <c r="B19" s="482" t="s">
        <v>243</v>
      </c>
      <c r="C19" s="482"/>
      <c r="D19" s="482"/>
      <c r="E19" s="40" t="s">
        <v>14</v>
      </c>
      <c r="F19" s="492" t="s">
        <v>79</v>
      </c>
      <c r="G19" s="492"/>
      <c r="H19" s="41" t="s">
        <v>15</v>
      </c>
      <c r="I19" s="66"/>
      <c r="J19" s="346" t="str">
        <f>IF(I20="","",IF(I20&gt;L20,"○","×"))</f>
        <v>○</v>
      </c>
      <c r="K19" s="346"/>
      <c r="L19" s="346"/>
      <c r="M19" s="63"/>
      <c r="N19" s="347"/>
      <c r="O19" s="348"/>
      <c r="P19" s="348"/>
      <c r="Q19" s="348"/>
      <c r="R19" s="378"/>
      <c r="S19" s="63"/>
      <c r="T19" s="346" t="str">
        <f>IF(S20="","",IF(S20&gt;V20,"○","×"))</f>
        <v>○</v>
      </c>
      <c r="U19" s="346"/>
      <c r="V19" s="346"/>
      <c r="W19" s="63"/>
      <c r="X19" s="64"/>
      <c r="Y19" s="346" t="str">
        <f>IF(X20="","",IF(X20&gt;AA20,"○","×"))</f>
        <v>○</v>
      </c>
      <c r="Z19" s="346"/>
      <c r="AA19" s="346"/>
      <c r="AB19" s="65"/>
      <c r="AC19" s="341">
        <f>IF(AND(J19="",T19="",Y19=""),"",COUNTIF(I19:AB20,"○")*2+COUNTIF(I19:AB20,"×"))</f>
        <v>6</v>
      </c>
      <c r="AD19" s="407"/>
      <c r="AE19" s="537">
        <f>IF(AC19="","",RANK(AC19,AC17:AD24,))</f>
        <v>1</v>
      </c>
      <c r="AF19" s="538"/>
      <c r="AJ19" s="21" t="str">
        <f>B16&amp;AE19</f>
        <v>Ｂ1</v>
      </c>
      <c r="AK19" s="21" t="str">
        <f>B19</f>
        <v>児玉</v>
      </c>
      <c r="AL19" s="21" t="str">
        <f>F19</f>
        <v>高知</v>
      </c>
      <c r="AM19" s="19" t="str">
        <f>C20</f>
        <v>しばてんクラブ</v>
      </c>
    </row>
    <row r="20" spans="1:39" s="21" customFormat="1" ht="15" customHeight="1">
      <c r="A20" s="408"/>
      <c r="B20" s="71" t="s">
        <v>14</v>
      </c>
      <c r="C20" s="480" t="s">
        <v>577</v>
      </c>
      <c r="D20" s="480"/>
      <c r="E20" s="480"/>
      <c r="F20" s="480"/>
      <c r="G20" s="480"/>
      <c r="H20" s="73" t="s">
        <v>15</v>
      </c>
      <c r="I20" s="373">
        <f>IF(Q18="","",Q18)</f>
        <v>2</v>
      </c>
      <c r="J20" s="374"/>
      <c r="K20" s="5" t="s">
        <v>8</v>
      </c>
      <c r="L20" s="374">
        <f>IF(N18="","",N18)</f>
        <v>0</v>
      </c>
      <c r="M20" s="374"/>
      <c r="N20" s="379"/>
      <c r="O20" s="380"/>
      <c r="P20" s="380"/>
      <c r="Q20" s="380"/>
      <c r="R20" s="381"/>
      <c r="S20" s="374">
        <v>2</v>
      </c>
      <c r="T20" s="374"/>
      <c r="U20" s="5" t="s">
        <v>8</v>
      </c>
      <c r="V20" s="374">
        <v>1</v>
      </c>
      <c r="W20" s="374"/>
      <c r="X20" s="377">
        <v>2</v>
      </c>
      <c r="Y20" s="374"/>
      <c r="Z20" s="5" t="s">
        <v>8</v>
      </c>
      <c r="AA20" s="374">
        <v>0</v>
      </c>
      <c r="AB20" s="382"/>
      <c r="AC20" s="353"/>
      <c r="AD20" s="416"/>
      <c r="AE20" s="535"/>
      <c r="AF20" s="536"/>
      <c r="AM20" s="19"/>
    </row>
    <row r="21" spans="1:39" s="21" customFormat="1" ht="15" customHeight="1">
      <c r="A21" s="341">
        <v>3</v>
      </c>
      <c r="B21" s="482" t="s">
        <v>318</v>
      </c>
      <c r="C21" s="482"/>
      <c r="D21" s="482"/>
      <c r="E21" s="40" t="s">
        <v>14</v>
      </c>
      <c r="F21" s="492" t="s">
        <v>81</v>
      </c>
      <c r="G21" s="492"/>
      <c r="H21" s="41" t="s">
        <v>15</v>
      </c>
      <c r="I21" s="69"/>
      <c r="J21" s="356" t="str">
        <f>IF(I22="","",IF(I22&gt;L22,"○","×"))</f>
        <v>×</v>
      </c>
      <c r="K21" s="356"/>
      <c r="L21" s="356"/>
      <c r="M21" s="61"/>
      <c r="N21" s="60"/>
      <c r="O21" s="356" t="str">
        <f>IF(N22="","",IF(N22&gt;Q22,"○","×"))</f>
        <v>×</v>
      </c>
      <c r="P21" s="356"/>
      <c r="Q21" s="356"/>
      <c r="R21" s="68"/>
      <c r="S21" s="357"/>
      <c r="T21" s="357"/>
      <c r="U21" s="357"/>
      <c r="V21" s="357"/>
      <c r="W21" s="357"/>
      <c r="X21" s="60"/>
      <c r="Y21" s="356" t="str">
        <f>IF(X22="","",IF(X22&gt;AA22,"○","×"))</f>
        <v>○</v>
      </c>
      <c r="Z21" s="356"/>
      <c r="AA21" s="356"/>
      <c r="AB21" s="62"/>
      <c r="AC21" s="551">
        <f>IF(AND(O21="",J21="",Y21=""),"",COUNTIF(I21:AB22,"○")*2+COUNTIF(I21:AB22,"×"))</f>
        <v>4</v>
      </c>
      <c r="AD21" s="548"/>
      <c r="AE21" s="548">
        <f>IF(AC21="","",RANK(AC21,AC17:AD24,))</f>
        <v>3</v>
      </c>
      <c r="AF21" s="549"/>
      <c r="AJ21" s="21" t="str">
        <f>B16&amp;AE21</f>
        <v>Ｂ3</v>
      </c>
      <c r="AK21" s="21" t="str">
        <f>B21</f>
        <v>川人</v>
      </c>
      <c r="AL21" s="21" t="str">
        <f>F21</f>
        <v>徳島</v>
      </c>
      <c r="AM21" s="19" t="str">
        <f>C22</f>
        <v>チームHIURA</v>
      </c>
    </row>
    <row r="22" spans="1:39" s="21" customFormat="1" ht="15" customHeight="1">
      <c r="A22" s="353"/>
      <c r="B22" s="71" t="s">
        <v>14</v>
      </c>
      <c r="C22" s="525" t="s">
        <v>300</v>
      </c>
      <c r="D22" s="525"/>
      <c r="E22" s="525"/>
      <c r="F22" s="525"/>
      <c r="G22" s="525"/>
      <c r="H22" s="73" t="s">
        <v>15</v>
      </c>
      <c r="I22" s="363">
        <f>IF(V18="","",V18)</f>
        <v>0</v>
      </c>
      <c r="J22" s="364"/>
      <c r="K22" s="2" t="s">
        <v>8</v>
      </c>
      <c r="L22" s="364">
        <f>IF(S18="","",S18)</f>
        <v>2</v>
      </c>
      <c r="M22" s="364"/>
      <c r="N22" s="365">
        <f>IF(V20="","",V20)</f>
        <v>1</v>
      </c>
      <c r="O22" s="364"/>
      <c r="P22" s="2" t="s">
        <v>8</v>
      </c>
      <c r="Q22" s="364">
        <f>IF(S20="","",S20)</f>
        <v>2</v>
      </c>
      <c r="R22" s="366"/>
      <c r="S22" s="357"/>
      <c r="T22" s="357"/>
      <c r="U22" s="357"/>
      <c r="V22" s="357"/>
      <c r="W22" s="357"/>
      <c r="X22" s="365">
        <v>2</v>
      </c>
      <c r="Y22" s="364"/>
      <c r="Z22" s="2" t="s">
        <v>8</v>
      </c>
      <c r="AA22" s="364">
        <v>0</v>
      </c>
      <c r="AB22" s="367"/>
      <c r="AC22" s="551"/>
      <c r="AD22" s="548"/>
      <c r="AE22" s="548"/>
      <c r="AF22" s="549"/>
      <c r="AM22" s="19"/>
    </row>
    <row r="23" spans="1:39" s="21" customFormat="1" ht="15" customHeight="1">
      <c r="A23" s="341">
        <v>4</v>
      </c>
      <c r="B23" s="482" t="s">
        <v>217</v>
      </c>
      <c r="C23" s="482"/>
      <c r="D23" s="482"/>
      <c r="E23" s="40" t="s">
        <v>14</v>
      </c>
      <c r="F23" s="492" t="s">
        <v>84</v>
      </c>
      <c r="G23" s="492"/>
      <c r="H23" s="41" t="s">
        <v>15</v>
      </c>
      <c r="I23" s="66"/>
      <c r="J23" s="346" t="str">
        <f>IF(I24="","",IF(I24&gt;L24,"○","×"))</f>
        <v>×</v>
      </c>
      <c r="K23" s="346"/>
      <c r="L23" s="346"/>
      <c r="M23" s="63"/>
      <c r="N23" s="64"/>
      <c r="O23" s="346" t="str">
        <f>IF(N24="","",IF(N24&gt;Q24,"○","×"))</f>
        <v>×</v>
      </c>
      <c r="P23" s="346"/>
      <c r="Q23" s="346"/>
      <c r="R23" s="67"/>
      <c r="S23" s="63"/>
      <c r="T23" s="346" t="str">
        <f>IF(S24="","",IF(S24&gt;V24,"○","×"))</f>
        <v>×</v>
      </c>
      <c r="U23" s="346"/>
      <c r="V23" s="346"/>
      <c r="W23" s="63"/>
      <c r="X23" s="347"/>
      <c r="Y23" s="348"/>
      <c r="Z23" s="348"/>
      <c r="AA23" s="348"/>
      <c r="AB23" s="349"/>
      <c r="AC23" s="551">
        <f>IF(AND(O23="",T23="",J23=""),"",COUNTIF(I23:AB24,"○")*2+COUNTIF(I23:AB24,"×"))</f>
        <v>3</v>
      </c>
      <c r="AD23" s="548"/>
      <c r="AE23" s="548">
        <f>IF(AC23="","",RANK(AC23,AC17:AD24,))</f>
        <v>4</v>
      </c>
      <c r="AF23" s="549"/>
      <c r="AJ23" s="21" t="str">
        <f>B16&amp;AE23</f>
        <v>Ｂ4</v>
      </c>
      <c r="AK23" s="21" t="str">
        <f>B23</f>
        <v>小西</v>
      </c>
      <c r="AL23" s="21" t="str">
        <f>F23</f>
        <v>香川</v>
      </c>
      <c r="AM23" s="19" t="str">
        <f>C24</f>
        <v>高松卓愛クラブ</v>
      </c>
    </row>
    <row r="24" spans="1:39" s="21" customFormat="1" ht="15" customHeight="1">
      <c r="A24" s="342"/>
      <c r="B24" s="72" t="s">
        <v>14</v>
      </c>
      <c r="C24" s="562" t="s">
        <v>215</v>
      </c>
      <c r="D24" s="562"/>
      <c r="E24" s="562"/>
      <c r="F24" s="562"/>
      <c r="G24" s="562"/>
      <c r="H24" s="74" t="s">
        <v>15</v>
      </c>
      <c r="I24" s="335">
        <f>IF(AA18="","",AA18)</f>
        <v>0</v>
      </c>
      <c r="J24" s="336"/>
      <c r="K24" s="6" t="s">
        <v>8</v>
      </c>
      <c r="L24" s="336">
        <f>IF(X18="","",X18)</f>
        <v>2</v>
      </c>
      <c r="M24" s="336"/>
      <c r="N24" s="339">
        <f>IF(AA20="","",AA20)</f>
        <v>0</v>
      </c>
      <c r="O24" s="336"/>
      <c r="P24" s="6" t="s">
        <v>8</v>
      </c>
      <c r="Q24" s="336">
        <f>IF(X20="","",X20)</f>
        <v>2</v>
      </c>
      <c r="R24" s="340"/>
      <c r="S24" s="336">
        <f>IF(AA22="","",AA22)</f>
        <v>0</v>
      </c>
      <c r="T24" s="336"/>
      <c r="U24" s="6" t="s">
        <v>8</v>
      </c>
      <c r="V24" s="336">
        <f>IF(X22="","",X22)</f>
        <v>2</v>
      </c>
      <c r="W24" s="336"/>
      <c r="X24" s="350"/>
      <c r="Y24" s="351"/>
      <c r="Z24" s="351"/>
      <c r="AA24" s="351"/>
      <c r="AB24" s="352"/>
      <c r="AC24" s="552"/>
      <c r="AD24" s="553"/>
      <c r="AE24" s="553"/>
      <c r="AF24" s="554"/>
    </row>
    <row r="25" spans="1:39" s="21" customFormat="1" ht="4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16"/>
      <c r="M25" s="17"/>
      <c r="N25" s="16"/>
      <c r="O25" s="16"/>
      <c r="P25" s="16"/>
      <c r="Q25" s="16"/>
      <c r="R25" s="17"/>
      <c r="S25" s="16"/>
      <c r="T25" s="16"/>
      <c r="U25" s="17"/>
      <c r="V25" s="17"/>
      <c r="W25" s="17"/>
      <c r="X25" s="17"/>
      <c r="Y25" s="17"/>
      <c r="Z25" s="16"/>
      <c r="AA25" s="16"/>
      <c r="AB25" s="16"/>
      <c r="AC25" s="16"/>
    </row>
    <row r="26" spans="1:39" s="21" customFormat="1" ht="15" customHeight="1">
      <c r="X26" s="338">
        <v>13</v>
      </c>
      <c r="Y26" s="338"/>
      <c r="Z26" s="337" t="s">
        <v>2</v>
      </c>
      <c r="AA26" s="337"/>
      <c r="AB26" s="7"/>
      <c r="AC26" s="16"/>
    </row>
    <row r="27" spans="1:39" s="21" customFormat="1" ht="15" customHeight="1">
      <c r="A27" s="31"/>
      <c r="B27" s="483" t="s">
        <v>5</v>
      </c>
      <c r="C27" s="483"/>
      <c r="D27" s="483" t="s">
        <v>25</v>
      </c>
      <c r="E27" s="483"/>
      <c r="F27" s="483"/>
      <c r="G27" s="483"/>
      <c r="H27" s="26"/>
      <c r="I27" s="44"/>
      <c r="J27" s="545" t="str">
        <f>B28</f>
        <v>坂部</v>
      </c>
      <c r="K27" s="545"/>
      <c r="L27" s="545"/>
      <c r="M27" s="45"/>
      <c r="N27" s="46"/>
      <c r="O27" s="545" t="str">
        <f>B30</f>
        <v>安部</v>
      </c>
      <c r="P27" s="545"/>
      <c r="Q27" s="545"/>
      <c r="R27" s="45"/>
      <c r="S27" s="46"/>
      <c r="T27" s="545" t="str">
        <f>B32</f>
        <v>西山</v>
      </c>
      <c r="U27" s="545"/>
      <c r="V27" s="545"/>
      <c r="W27" s="45"/>
      <c r="X27" s="540" t="s">
        <v>17</v>
      </c>
      <c r="Y27" s="541"/>
      <c r="Z27" s="527" t="s">
        <v>13</v>
      </c>
      <c r="AA27" s="528"/>
      <c r="AB27" s="27"/>
    </row>
    <row r="28" spans="1:39" s="21" customFormat="1" ht="15" customHeight="1">
      <c r="A28" s="400">
        <v>1</v>
      </c>
      <c r="B28" s="470" t="s">
        <v>236</v>
      </c>
      <c r="C28" s="470"/>
      <c r="D28" s="470"/>
      <c r="E28" s="38" t="s">
        <v>14</v>
      </c>
      <c r="F28" s="471" t="s">
        <v>81</v>
      </c>
      <c r="G28" s="471"/>
      <c r="H28" s="39" t="s">
        <v>15</v>
      </c>
      <c r="I28" s="529"/>
      <c r="J28" s="485"/>
      <c r="K28" s="485"/>
      <c r="L28" s="485"/>
      <c r="M28" s="485"/>
      <c r="N28" s="256"/>
      <c r="O28" s="429" t="str">
        <f>IF(N29="","",IF(N29&gt;Q29,"○","×"))</f>
        <v>○</v>
      </c>
      <c r="P28" s="429"/>
      <c r="Q28" s="429"/>
      <c r="R28" s="190"/>
      <c r="S28" s="188"/>
      <c r="T28" s="429" t="str">
        <f>IF(S29="","",IF(S29&gt;V29,"○","×"))</f>
        <v>×</v>
      </c>
      <c r="U28" s="429"/>
      <c r="V28" s="429"/>
      <c r="W28" s="190"/>
      <c r="X28" s="400">
        <f>IF(AND(J28="",O28="",T28=""),"",COUNTIF(I28:W29,"○")*2+COUNTIF(I28:W29,"×"))</f>
        <v>3</v>
      </c>
      <c r="Y28" s="532"/>
      <c r="Z28" s="533">
        <v>3</v>
      </c>
      <c r="AA28" s="534"/>
      <c r="AJ28" s="21" t="str">
        <f>B27&amp;Z28</f>
        <v>Ｃ3</v>
      </c>
      <c r="AK28" s="21" t="str">
        <f>B28</f>
        <v>坂部</v>
      </c>
      <c r="AL28" s="21" t="str">
        <f>F28</f>
        <v>徳島</v>
      </c>
      <c r="AM28" s="19" t="str">
        <f>C29</f>
        <v>フレンド</v>
      </c>
    </row>
    <row r="29" spans="1:39" s="21" customFormat="1" ht="15" customHeight="1">
      <c r="A29" s="408"/>
      <c r="B29" s="42" t="s">
        <v>14</v>
      </c>
      <c r="C29" s="491" t="s">
        <v>558</v>
      </c>
      <c r="D29" s="491"/>
      <c r="E29" s="491"/>
      <c r="F29" s="491"/>
      <c r="G29" s="491"/>
      <c r="H29" s="43" t="s">
        <v>15</v>
      </c>
      <c r="I29" s="430"/>
      <c r="J29" s="357"/>
      <c r="K29" s="357"/>
      <c r="L29" s="357"/>
      <c r="M29" s="357"/>
      <c r="N29" s="509">
        <v>2</v>
      </c>
      <c r="O29" s="410"/>
      <c r="P29" s="207" t="s">
        <v>8</v>
      </c>
      <c r="Q29" s="410">
        <v>1</v>
      </c>
      <c r="R29" s="411"/>
      <c r="S29" s="410">
        <v>0</v>
      </c>
      <c r="T29" s="410"/>
      <c r="U29" s="207" t="s">
        <v>8</v>
      </c>
      <c r="V29" s="410">
        <v>2</v>
      </c>
      <c r="W29" s="411"/>
      <c r="X29" s="353"/>
      <c r="Y29" s="416"/>
      <c r="Z29" s="535"/>
      <c r="AA29" s="536"/>
      <c r="AM29" s="19"/>
    </row>
    <row r="30" spans="1:39" s="21" customFormat="1" ht="15" customHeight="1">
      <c r="A30" s="399">
        <v>2</v>
      </c>
      <c r="B30" s="482" t="s">
        <v>225</v>
      </c>
      <c r="C30" s="482"/>
      <c r="D30" s="482"/>
      <c r="E30" s="40" t="s">
        <v>14</v>
      </c>
      <c r="F30" s="492" t="s">
        <v>84</v>
      </c>
      <c r="G30" s="492"/>
      <c r="H30" s="41" t="s">
        <v>15</v>
      </c>
      <c r="I30" s="195"/>
      <c r="J30" s="417" t="str">
        <f>IF(I31="","",IF(I31&gt;L31,"○","×"))</f>
        <v>×</v>
      </c>
      <c r="K30" s="417"/>
      <c r="L30" s="417"/>
      <c r="M30" s="193"/>
      <c r="N30" s="347"/>
      <c r="O30" s="348"/>
      <c r="P30" s="348"/>
      <c r="Q30" s="348"/>
      <c r="R30" s="378"/>
      <c r="S30" s="193"/>
      <c r="T30" s="417" t="str">
        <f>IF(S31="","",IF(S31&gt;V31,"○","×"))</f>
        <v>○</v>
      </c>
      <c r="U30" s="417"/>
      <c r="V30" s="417"/>
      <c r="W30" s="193"/>
      <c r="X30" s="341">
        <f>IF(AND(J30="",O30="",T30=""),"",COUNTIF(I30:W31,"○")*2+COUNTIF(I30:W31,"×"))</f>
        <v>3</v>
      </c>
      <c r="Y30" s="407"/>
      <c r="Z30" s="537">
        <f>IF(X30="","",RANK(X30,X28:Y33,))</f>
        <v>1</v>
      </c>
      <c r="AA30" s="538"/>
      <c r="AJ30" s="21" t="str">
        <f>B27&amp;Z30</f>
        <v>Ｃ1</v>
      </c>
      <c r="AK30" s="21" t="str">
        <f>B30</f>
        <v>安部</v>
      </c>
      <c r="AL30" s="21" t="str">
        <f>F30</f>
        <v>香川</v>
      </c>
      <c r="AM30" s="19" t="str">
        <f>C31</f>
        <v>高松卓愛クラブ</v>
      </c>
    </row>
    <row r="31" spans="1:39" s="21" customFormat="1" ht="15" customHeight="1">
      <c r="A31" s="422"/>
      <c r="B31" s="42" t="s">
        <v>14</v>
      </c>
      <c r="C31" s="478" t="s">
        <v>215</v>
      </c>
      <c r="D31" s="478"/>
      <c r="E31" s="478"/>
      <c r="F31" s="478"/>
      <c r="G31" s="478"/>
      <c r="H31" s="73" t="s">
        <v>15</v>
      </c>
      <c r="I31" s="431">
        <f>IF(Q29="","",Q29)</f>
        <v>1</v>
      </c>
      <c r="J31" s="420"/>
      <c r="K31" s="206" t="s">
        <v>8</v>
      </c>
      <c r="L31" s="420">
        <f>IF(N29="","",N29)</f>
        <v>2</v>
      </c>
      <c r="M31" s="420"/>
      <c r="N31" s="379"/>
      <c r="O31" s="380"/>
      <c r="P31" s="380"/>
      <c r="Q31" s="380"/>
      <c r="R31" s="381"/>
      <c r="S31" s="420">
        <v>2</v>
      </c>
      <c r="T31" s="420"/>
      <c r="U31" s="206" t="s">
        <v>8</v>
      </c>
      <c r="V31" s="420">
        <v>0</v>
      </c>
      <c r="W31" s="420"/>
      <c r="X31" s="353"/>
      <c r="Y31" s="416"/>
      <c r="Z31" s="535"/>
      <c r="AA31" s="536"/>
      <c r="AM31" s="19"/>
    </row>
    <row r="32" spans="1:39" s="21" customFormat="1" ht="15" customHeight="1">
      <c r="A32" s="341">
        <v>3</v>
      </c>
      <c r="B32" s="482" t="s">
        <v>274</v>
      </c>
      <c r="C32" s="482"/>
      <c r="D32" s="482"/>
      <c r="E32" s="40" t="s">
        <v>14</v>
      </c>
      <c r="F32" s="492" t="s">
        <v>79</v>
      </c>
      <c r="G32" s="492"/>
      <c r="H32" s="43" t="s">
        <v>15</v>
      </c>
      <c r="I32" s="196"/>
      <c r="J32" s="427" t="str">
        <f>IF(I33="","",IF(I33&gt;L33,"○","×"))</f>
        <v>○</v>
      </c>
      <c r="K32" s="427"/>
      <c r="L32" s="427"/>
      <c r="M32" s="197"/>
      <c r="N32" s="251"/>
      <c r="O32" s="427" t="str">
        <f>IF(N33="","",IF(N33&gt;Q33,"○","×"))</f>
        <v>×</v>
      </c>
      <c r="P32" s="427"/>
      <c r="Q32" s="427"/>
      <c r="R32" s="198"/>
      <c r="S32" s="357"/>
      <c r="T32" s="357"/>
      <c r="U32" s="357"/>
      <c r="V32" s="357"/>
      <c r="W32" s="357"/>
      <c r="X32" s="341">
        <f>IF(AND(J32="",O32="",T32=""),"",COUNTIF(I32:W33,"○")*2+COUNTIF(I32:W33,"×"))</f>
        <v>3</v>
      </c>
      <c r="Y32" s="407"/>
      <c r="Z32" s="537">
        <v>2</v>
      </c>
      <c r="AA32" s="538"/>
      <c r="AJ32" s="21" t="str">
        <f>B27&amp;Z32</f>
        <v>Ｃ2</v>
      </c>
      <c r="AK32" s="21" t="str">
        <f>B32</f>
        <v>西山</v>
      </c>
      <c r="AL32" s="21" t="str">
        <f>F32</f>
        <v>高知</v>
      </c>
      <c r="AM32" s="19" t="str">
        <f>C33</f>
        <v>ピンポン館</v>
      </c>
    </row>
    <row r="33" spans="1:39" s="21" customFormat="1" ht="15" customHeight="1">
      <c r="A33" s="342"/>
      <c r="B33" s="72" t="s">
        <v>14</v>
      </c>
      <c r="C33" s="563" t="s">
        <v>90</v>
      </c>
      <c r="D33" s="563"/>
      <c r="E33" s="563"/>
      <c r="F33" s="563"/>
      <c r="G33" s="563"/>
      <c r="H33" s="74" t="s">
        <v>15</v>
      </c>
      <c r="I33" s="544">
        <f>IF(V29="","",V29)</f>
        <v>2</v>
      </c>
      <c r="J33" s="505"/>
      <c r="K33" s="252" t="s">
        <v>8</v>
      </c>
      <c r="L33" s="505">
        <f>IF(S29="","",S29)</f>
        <v>0</v>
      </c>
      <c r="M33" s="505"/>
      <c r="N33" s="506">
        <f>IF(V31="","",V31)</f>
        <v>0</v>
      </c>
      <c r="O33" s="505"/>
      <c r="P33" s="252" t="s">
        <v>8</v>
      </c>
      <c r="Q33" s="505">
        <f>IF(S31="","",S31)</f>
        <v>2</v>
      </c>
      <c r="R33" s="507"/>
      <c r="S33" s="351"/>
      <c r="T33" s="351"/>
      <c r="U33" s="351"/>
      <c r="V33" s="351"/>
      <c r="W33" s="351"/>
      <c r="X33" s="342"/>
      <c r="Y33" s="435"/>
      <c r="Z33" s="542"/>
      <c r="AA33" s="543"/>
      <c r="AM33" s="19"/>
    </row>
    <row r="34" spans="1:39" s="21" customFormat="1" ht="4.5" customHeight="1">
      <c r="A34" s="17"/>
      <c r="B34" s="42"/>
      <c r="C34" s="37"/>
      <c r="D34" s="37"/>
      <c r="E34" s="37"/>
      <c r="F34" s="37"/>
      <c r="G34" s="37"/>
      <c r="H34" s="42"/>
      <c r="I34" s="16"/>
      <c r="J34" s="16"/>
      <c r="K34" s="2"/>
      <c r="L34" s="16"/>
      <c r="M34" s="16"/>
      <c r="N34" s="16"/>
      <c r="O34" s="16"/>
      <c r="P34" s="2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M34" s="19"/>
    </row>
    <row r="35" spans="1:39" s="21" customFormat="1" ht="15" customHeight="1">
      <c r="X35" s="338">
        <v>13</v>
      </c>
      <c r="Y35" s="338"/>
      <c r="Z35" s="337" t="s">
        <v>2</v>
      </c>
      <c r="AA35" s="337"/>
      <c r="AB35" s="7"/>
      <c r="AC35" s="16"/>
    </row>
    <row r="36" spans="1:39" s="21" customFormat="1" ht="15" customHeight="1">
      <c r="A36" s="31"/>
      <c r="B36" s="483" t="s">
        <v>537</v>
      </c>
      <c r="C36" s="483"/>
      <c r="D36" s="483" t="s">
        <v>25</v>
      </c>
      <c r="E36" s="483"/>
      <c r="F36" s="483"/>
      <c r="G36" s="483"/>
      <c r="H36" s="26"/>
      <c r="I36" s="44"/>
      <c r="J36" s="545" t="str">
        <f>B37</f>
        <v>植田</v>
      </c>
      <c r="K36" s="545"/>
      <c r="L36" s="545"/>
      <c r="M36" s="45"/>
      <c r="N36" s="46"/>
      <c r="O36" s="545" t="str">
        <f>B39</f>
        <v>田岡</v>
      </c>
      <c r="P36" s="545"/>
      <c r="Q36" s="545"/>
      <c r="R36" s="45"/>
      <c r="S36" s="46"/>
      <c r="T36" s="545" t="str">
        <f>B41</f>
        <v>塚田</v>
      </c>
      <c r="U36" s="545"/>
      <c r="V36" s="545"/>
      <c r="W36" s="45"/>
      <c r="X36" s="540" t="s">
        <v>17</v>
      </c>
      <c r="Y36" s="541"/>
      <c r="Z36" s="527" t="s">
        <v>13</v>
      </c>
      <c r="AA36" s="528"/>
      <c r="AB36" s="27"/>
    </row>
    <row r="37" spans="1:39" s="21" customFormat="1" ht="15" customHeight="1">
      <c r="A37" s="400">
        <v>1</v>
      </c>
      <c r="B37" s="470" t="s">
        <v>516</v>
      </c>
      <c r="C37" s="470"/>
      <c r="D37" s="470"/>
      <c r="E37" s="38" t="s">
        <v>14</v>
      </c>
      <c r="F37" s="471" t="s">
        <v>79</v>
      </c>
      <c r="G37" s="471"/>
      <c r="H37" s="39" t="s">
        <v>15</v>
      </c>
      <c r="I37" s="529"/>
      <c r="J37" s="485"/>
      <c r="K37" s="485"/>
      <c r="L37" s="485"/>
      <c r="M37" s="485"/>
      <c r="N37" s="48"/>
      <c r="O37" s="388" t="str">
        <f>IF(N38="","",IF(N38&gt;Q38,"○","×"))</f>
        <v>○</v>
      </c>
      <c r="P37" s="388"/>
      <c r="Q37" s="388"/>
      <c r="R37" s="59"/>
      <c r="S37" s="58"/>
      <c r="T37" s="388" t="str">
        <f>IF(S38="","",IF(S38&gt;V38,"○","×"))</f>
        <v>○</v>
      </c>
      <c r="U37" s="388"/>
      <c r="V37" s="388"/>
      <c r="W37" s="59"/>
      <c r="X37" s="400">
        <f>IF(AND(J37="",O37="",T37=""),"",COUNTIF(I37:W38,"○")*2+COUNTIF(I37:W38,"×"))</f>
        <v>4</v>
      </c>
      <c r="Y37" s="532"/>
      <c r="Z37" s="533">
        <f>IF(X37="","",RANK(X37,X37:Y42,))</f>
        <v>1</v>
      </c>
      <c r="AA37" s="534"/>
      <c r="AJ37" s="21" t="str">
        <f>B36&amp;Z37</f>
        <v>Ｄ1</v>
      </c>
      <c r="AK37" s="21" t="str">
        <f>B37</f>
        <v>植田</v>
      </c>
      <c r="AL37" s="21" t="str">
        <f>F37</f>
        <v>高知</v>
      </c>
      <c r="AM37" s="19" t="str">
        <f>C38</f>
        <v>黒潮クラブ</v>
      </c>
    </row>
    <row r="38" spans="1:39" s="21" customFormat="1" ht="15" customHeight="1">
      <c r="A38" s="353"/>
      <c r="B38" s="71" t="s">
        <v>14</v>
      </c>
      <c r="C38" s="525" t="s">
        <v>86</v>
      </c>
      <c r="D38" s="525"/>
      <c r="E38" s="525"/>
      <c r="F38" s="525"/>
      <c r="G38" s="525"/>
      <c r="H38" s="73" t="s">
        <v>15</v>
      </c>
      <c r="I38" s="430"/>
      <c r="J38" s="357"/>
      <c r="K38" s="357"/>
      <c r="L38" s="357"/>
      <c r="M38" s="357"/>
      <c r="N38" s="365">
        <v>2</v>
      </c>
      <c r="O38" s="364"/>
      <c r="P38" s="2" t="s">
        <v>8</v>
      </c>
      <c r="Q38" s="364">
        <v>0</v>
      </c>
      <c r="R38" s="366"/>
      <c r="S38" s="364">
        <v>2</v>
      </c>
      <c r="T38" s="364"/>
      <c r="U38" s="2" t="s">
        <v>8</v>
      </c>
      <c r="V38" s="364">
        <v>1</v>
      </c>
      <c r="W38" s="366"/>
      <c r="X38" s="353"/>
      <c r="Y38" s="416"/>
      <c r="Z38" s="535"/>
      <c r="AA38" s="536"/>
      <c r="AM38" s="19"/>
    </row>
    <row r="39" spans="1:39" s="21" customFormat="1" ht="15" customHeight="1">
      <c r="A39" s="422">
        <v>2</v>
      </c>
      <c r="B39" s="491" t="s">
        <v>229</v>
      </c>
      <c r="C39" s="491"/>
      <c r="D39" s="491"/>
      <c r="E39" s="42" t="s">
        <v>14</v>
      </c>
      <c r="F39" s="492" t="s">
        <v>84</v>
      </c>
      <c r="G39" s="492"/>
      <c r="H39" s="43" t="s">
        <v>15</v>
      </c>
      <c r="I39" s="66"/>
      <c r="J39" s="346" t="str">
        <f>IF(I40="","",IF(I40&gt;L40,"○","×"))</f>
        <v>×</v>
      </c>
      <c r="K39" s="346"/>
      <c r="L39" s="346"/>
      <c r="M39" s="63"/>
      <c r="N39" s="347"/>
      <c r="O39" s="348"/>
      <c r="P39" s="348"/>
      <c r="Q39" s="348"/>
      <c r="R39" s="378"/>
      <c r="S39" s="63"/>
      <c r="T39" s="346" t="str">
        <f>IF(S40="","",IF(S40&gt;V40,"○","×"))</f>
        <v>×</v>
      </c>
      <c r="U39" s="346"/>
      <c r="V39" s="346"/>
      <c r="W39" s="63"/>
      <c r="X39" s="341">
        <f>IF(AND(J39="",O39="",T39=""),"",COUNTIF(I39:W40,"○")*2+COUNTIF(I39:W40,"×"))</f>
        <v>2</v>
      </c>
      <c r="Y39" s="407"/>
      <c r="Z39" s="537">
        <f>IF(X39="","",RANK(X39,X37:Y42,))</f>
        <v>3</v>
      </c>
      <c r="AA39" s="538"/>
      <c r="AJ39" s="21" t="str">
        <f>B36&amp;Z39</f>
        <v>Ｄ3</v>
      </c>
      <c r="AK39" s="21" t="str">
        <f>B39</f>
        <v>田岡</v>
      </c>
      <c r="AL39" s="21" t="str">
        <f>F39</f>
        <v>香川</v>
      </c>
      <c r="AM39" s="19" t="str">
        <f>C40</f>
        <v>卓窓会</v>
      </c>
    </row>
    <row r="40" spans="1:39" s="21" customFormat="1" ht="15" customHeight="1">
      <c r="A40" s="422"/>
      <c r="B40" s="71" t="s">
        <v>14</v>
      </c>
      <c r="C40" s="525" t="s">
        <v>301</v>
      </c>
      <c r="D40" s="525"/>
      <c r="E40" s="525"/>
      <c r="F40" s="525"/>
      <c r="G40" s="525"/>
      <c r="H40" s="73" t="s">
        <v>15</v>
      </c>
      <c r="I40" s="373">
        <f>IF(Q38="","",Q38)</f>
        <v>0</v>
      </c>
      <c r="J40" s="374"/>
      <c r="K40" s="5" t="s">
        <v>8</v>
      </c>
      <c r="L40" s="374">
        <f>IF(N38="","",N38)</f>
        <v>2</v>
      </c>
      <c r="M40" s="374"/>
      <c r="N40" s="379"/>
      <c r="O40" s="380"/>
      <c r="P40" s="380"/>
      <c r="Q40" s="380"/>
      <c r="R40" s="381"/>
      <c r="S40" s="374">
        <v>0</v>
      </c>
      <c r="T40" s="374"/>
      <c r="U40" s="5" t="s">
        <v>8</v>
      </c>
      <c r="V40" s="374">
        <v>2</v>
      </c>
      <c r="W40" s="374"/>
      <c r="X40" s="353"/>
      <c r="Y40" s="416"/>
      <c r="Z40" s="535"/>
      <c r="AA40" s="536"/>
      <c r="AM40" s="19"/>
    </row>
    <row r="41" spans="1:39" s="21" customFormat="1" ht="15" customHeight="1">
      <c r="A41" s="341">
        <v>3</v>
      </c>
      <c r="B41" s="491" t="s">
        <v>504</v>
      </c>
      <c r="C41" s="491"/>
      <c r="D41" s="491"/>
      <c r="E41" s="42" t="s">
        <v>14</v>
      </c>
      <c r="F41" s="492" t="s">
        <v>84</v>
      </c>
      <c r="G41" s="492"/>
      <c r="H41" s="43" t="s">
        <v>15</v>
      </c>
      <c r="I41" s="69"/>
      <c r="J41" s="356" t="str">
        <f>IF(I42="","",IF(I42&gt;L42,"○","×"))</f>
        <v>×</v>
      </c>
      <c r="K41" s="356"/>
      <c r="L41" s="356"/>
      <c r="M41" s="61"/>
      <c r="N41" s="60"/>
      <c r="O41" s="356" t="str">
        <f>IF(N42="","",IF(N42&gt;Q42,"○","×"))</f>
        <v>○</v>
      </c>
      <c r="P41" s="356"/>
      <c r="Q41" s="356"/>
      <c r="R41" s="68"/>
      <c r="S41" s="357"/>
      <c r="T41" s="357"/>
      <c r="U41" s="357"/>
      <c r="V41" s="357"/>
      <c r="W41" s="357"/>
      <c r="X41" s="341">
        <f>IF(AND(J41="",O41="",T41=""),"",COUNTIF(I41:W42,"○")*2+COUNTIF(I41:W42,"×"))</f>
        <v>3</v>
      </c>
      <c r="Y41" s="407"/>
      <c r="Z41" s="537">
        <f>IF(X41="","",RANK(X41,X37:Y42,))</f>
        <v>2</v>
      </c>
      <c r="AA41" s="538"/>
      <c r="AJ41" s="21" t="str">
        <f>B36&amp;Z41</f>
        <v>Ｄ2</v>
      </c>
      <c r="AK41" s="21" t="str">
        <f>B41</f>
        <v>塚田</v>
      </c>
      <c r="AL41" s="21" t="str">
        <f>F41</f>
        <v>香川</v>
      </c>
      <c r="AM41" s="19" t="str">
        <f>C42</f>
        <v>高松卓愛クラブ</v>
      </c>
    </row>
    <row r="42" spans="1:39" s="21" customFormat="1" ht="15" customHeight="1">
      <c r="A42" s="342"/>
      <c r="B42" s="72" t="s">
        <v>521</v>
      </c>
      <c r="C42" s="472" t="s">
        <v>408</v>
      </c>
      <c r="D42" s="472"/>
      <c r="E42" s="472"/>
      <c r="F42" s="472"/>
      <c r="G42" s="472"/>
      <c r="H42" s="74" t="s">
        <v>15</v>
      </c>
      <c r="I42" s="335">
        <f>IF(V38="","",V38)</f>
        <v>1</v>
      </c>
      <c r="J42" s="336"/>
      <c r="K42" s="6" t="s">
        <v>8</v>
      </c>
      <c r="L42" s="336">
        <f>IF(S38="","",S38)</f>
        <v>2</v>
      </c>
      <c r="M42" s="336"/>
      <c r="N42" s="339">
        <f>IF(V40="","",V40)</f>
        <v>2</v>
      </c>
      <c r="O42" s="336"/>
      <c r="P42" s="6" t="s">
        <v>8</v>
      </c>
      <c r="Q42" s="336">
        <f>IF(S40="","",S40)</f>
        <v>0</v>
      </c>
      <c r="R42" s="340"/>
      <c r="S42" s="351"/>
      <c r="T42" s="351"/>
      <c r="U42" s="351"/>
      <c r="V42" s="351"/>
      <c r="W42" s="351"/>
      <c r="X42" s="342"/>
      <c r="Y42" s="435"/>
      <c r="Z42" s="542"/>
      <c r="AA42" s="543"/>
      <c r="AM42" s="19"/>
    </row>
    <row r="43" spans="1:39" s="21" customFormat="1" ht="5.0999999999999996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6"/>
      <c r="M43" s="16"/>
      <c r="N43" s="17"/>
      <c r="O43" s="16"/>
      <c r="P43" s="16"/>
      <c r="Q43" s="16"/>
      <c r="R43" s="16"/>
      <c r="S43" s="17"/>
      <c r="T43" s="16"/>
      <c r="U43" s="16"/>
      <c r="V43" s="17"/>
      <c r="W43" s="17"/>
      <c r="X43" s="17"/>
      <c r="Y43" s="17"/>
      <c r="Z43" s="17"/>
      <c r="AA43" s="16"/>
      <c r="AB43" s="16"/>
      <c r="AC43" s="16"/>
      <c r="AD43" s="16"/>
      <c r="AM43" s="19"/>
    </row>
    <row r="44" spans="1:39" s="21" customFormat="1" ht="15" customHeight="1">
      <c r="X44" s="338">
        <v>14</v>
      </c>
      <c r="Y44" s="338"/>
      <c r="Z44" s="337" t="s">
        <v>2</v>
      </c>
      <c r="AA44" s="337"/>
      <c r="AB44" s="7"/>
      <c r="AC44" s="16"/>
    </row>
    <row r="45" spans="1:39" s="21" customFormat="1" ht="15" customHeight="1">
      <c r="A45" s="31"/>
      <c r="B45" s="483" t="s">
        <v>538</v>
      </c>
      <c r="C45" s="483"/>
      <c r="D45" s="483" t="s">
        <v>25</v>
      </c>
      <c r="E45" s="483"/>
      <c r="F45" s="483"/>
      <c r="G45" s="483"/>
      <c r="H45" s="26"/>
      <c r="I45" s="44"/>
      <c r="J45" s="545" t="str">
        <f>B46</f>
        <v>渡部</v>
      </c>
      <c r="K45" s="545"/>
      <c r="L45" s="545"/>
      <c r="M45" s="45"/>
      <c r="N45" s="46"/>
      <c r="O45" s="545" t="str">
        <f>B48</f>
        <v>宮武</v>
      </c>
      <c r="P45" s="545"/>
      <c r="Q45" s="545"/>
      <c r="R45" s="45"/>
      <c r="S45" s="46"/>
      <c r="T45" s="545" t="str">
        <f>B50</f>
        <v>井上</v>
      </c>
      <c r="U45" s="545"/>
      <c r="V45" s="545"/>
      <c r="W45" s="45"/>
      <c r="X45" s="540" t="s">
        <v>17</v>
      </c>
      <c r="Y45" s="541"/>
      <c r="Z45" s="527" t="s">
        <v>13</v>
      </c>
      <c r="AA45" s="528"/>
      <c r="AB45" s="27"/>
    </row>
    <row r="46" spans="1:39" s="21" customFormat="1" ht="15" customHeight="1">
      <c r="A46" s="400">
        <v>1</v>
      </c>
      <c r="B46" s="470" t="s">
        <v>119</v>
      </c>
      <c r="C46" s="470"/>
      <c r="D46" s="470"/>
      <c r="E46" s="38" t="s">
        <v>14</v>
      </c>
      <c r="F46" s="471" t="s">
        <v>82</v>
      </c>
      <c r="G46" s="471"/>
      <c r="H46" s="39" t="s">
        <v>15</v>
      </c>
      <c r="I46" s="529"/>
      <c r="J46" s="485"/>
      <c r="K46" s="485"/>
      <c r="L46" s="485"/>
      <c r="M46" s="485"/>
      <c r="N46" s="48"/>
      <c r="O46" s="388" t="str">
        <f>IF(N47="","",IF(N47&gt;Q47,"○","×"))</f>
        <v>○</v>
      </c>
      <c r="P46" s="388"/>
      <c r="Q46" s="388"/>
      <c r="R46" s="59"/>
      <c r="S46" s="58"/>
      <c r="T46" s="388" t="str">
        <f>IF(S47="","",IF(S47&gt;V47,"○","×"))</f>
        <v>○</v>
      </c>
      <c r="U46" s="388"/>
      <c r="V46" s="388"/>
      <c r="W46" s="59"/>
      <c r="X46" s="400">
        <f>IF(AND(J46="",O46="",T46=""),"",COUNTIF(I46:W47,"○")*2+COUNTIF(I46:W47,"×"))</f>
        <v>4</v>
      </c>
      <c r="Y46" s="532"/>
      <c r="Z46" s="533">
        <f>IF(X46="","",RANK(X46,X46:Y51,))</f>
        <v>1</v>
      </c>
      <c r="AA46" s="534"/>
      <c r="AJ46" s="21" t="str">
        <f>B45&amp;Z46</f>
        <v>Ｅ1</v>
      </c>
      <c r="AK46" s="21" t="str">
        <f>B46</f>
        <v>渡部</v>
      </c>
      <c r="AL46" s="21" t="str">
        <f>F46</f>
        <v>愛媛</v>
      </c>
      <c r="AM46" s="19" t="str">
        <f>C47</f>
        <v>あたごクラブ</v>
      </c>
    </row>
    <row r="47" spans="1:39" s="21" customFormat="1" ht="15" customHeight="1">
      <c r="A47" s="353"/>
      <c r="B47" s="71" t="s">
        <v>14</v>
      </c>
      <c r="C47" s="525" t="s">
        <v>89</v>
      </c>
      <c r="D47" s="525"/>
      <c r="E47" s="525"/>
      <c r="F47" s="525"/>
      <c r="G47" s="525"/>
      <c r="H47" s="73" t="s">
        <v>15</v>
      </c>
      <c r="I47" s="430"/>
      <c r="J47" s="357"/>
      <c r="K47" s="357"/>
      <c r="L47" s="357"/>
      <c r="M47" s="357"/>
      <c r="N47" s="365">
        <v>2</v>
      </c>
      <c r="O47" s="364"/>
      <c r="P47" s="2" t="s">
        <v>8</v>
      </c>
      <c r="Q47" s="364">
        <v>0</v>
      </c>
      <c r="R47" s="366"/>
      <c r="S47" s="364">
        <v>2</v>
      </c>
      <c r="T47" s="364"/>
      <c r="U47" s="2" t="s">
        <v>8</v>
      </c>
      <c r="V47" s="364">
        <v>1</v>
      </c>
      <c r="W47" s="366"/>
      <c r="X47" s="353"/>
      <c r="Y47" s="416"/>
      <c r="Z47" s="535"/>
      <c r="AA47" s="536"/>
      <c r="AM47" s="19"/>
    </row>
    <row r="48" spans="1:39" s="21" customFormat="1" ht="15" customHeight="1">
      <c r="A48" s="422">
        <v>2</v>
      </c>
      <c r="B48" s="491" t="s">
        <v>283</v>
      </c>
      <c r="C48" s="491"/>
      <c r="D48" s="491"/>
      <c r="E48" s="42" t="s">
        <v>14</v>
      </c>
      <c r="F48" s="492" t="s">
        <v>84</v>
      </c>
      <c r="G48" s="492"/>
      <c r="H48" s="43" t="s">
        <v>15</v>
      </c>
      <c r="I48" s="66"/>
      <c r="J48" s="346" t="str">
        <f>IF(I49="","",IF(I49&gt;L49,"○","×"))</f>
        <v>×</v>
      </c>
      <c r="K48" s="346"/>
      <c r="L48" s="346"/>
      <c r="M48" s="63"/>
      <c r="N48" s="347"/>
      <c r="O48" s="348"/>
      <c r="P48" s="348"/>
      <c r="Q48" s="348"/>
      <c r="R48" s="378"/>
      <c r="S48" s="63"/>
      <c r="T48" s="346" t="str">
        <f>IF(S49="","",IF(S49&gt;V49,"○","×"))</f>
        <v>○</v>
      </c>
      <c r="U48" s="346"/>
      <c r="V48" s="346"/>
      <c r="W48" s="63"/>
      <c r="X48" s="341">
        <f>IF(AND(J48="",O48="",T48=""),"",COUNTIF(I48:W49,"○")*2+COUNTIF(I48:W49,"×"))</f>
        <v>3</v>
      </c>
      <c r="Y48" s="407"/>
      <c r="Z48" s="537">
        <f>IF(X48="","",RANK(X48,X46:Y51,))</f>
        <v>2</v>
      </c>
      <c r="AA48" s="538"/>
      <c r="AJ48" s="21" t="str">
        <f>B45&amp;Z48</f>
        <v>Ｅ2</v>
      </c>
      <c r="AK48" s="21" t="str">
        <f>B48</f>
        <v>宮武</v>
      </c>
      <c r="AL48" s="21" t="str">
        <f>F48</f>
        <v>香川</v>
      </c>
      <c r="AM48" s="19" t="str">
        <f>C49</f>
        <v>ｳﾞｨｽﾎﾟことひら</v>
      </c>
    </row>
    <row r="49" spans="1:39" s="21" customFormat="1" ht="15" customHeight="1">
      <c r="A49" s="422"/>
      <c r="B49" s="42" t="s">
        <v>14</v>
      </c>
      <c r="C49" s="478" t="s">
        <v>421</v>
      </c>
      <c r="D49" s="478"/>
      <c r="E49" s="478"/>
      <c r="F49" s="478"/>
      <c r="G49" s="478"/>
      <c r="H49" s="43" t="s">
        <v>15</v>
      </c>
      <c r="I49" s="373">
        <f>IF(Q47="","",Q47)</f>
        <v>0</v>
      </c>
      <c r="J49" s="374"/>
      <c r="K49" s="5" t="s">
        <v>8</v>
      </c>
      <c r="L49" s="374">
        <f>IF(N47="","",N47)</f>
        <v>2</v>
      </c>
      <c r="M49" s="374"/>
      <c r="N49" s="379"/>
      <c r="O49" s="380"/>
      <c r="P49" s="380"/>
      <c r="Q49" s="380"/>
      <c r="R49" s="381"/>
      <c r="S49" s="374">
        <v>2</v>
      </c>
      <c r="T49" s="374"/>
      <c r="U49" s="5" t="s">
        <v>8</v>
      </c>
      <c r="V49" s="374">
        <v>1</v>
      </c>
      <c r="W49" s="374"/>
      <c r="X49" s="353"/>
      <c r="Y49" s="416"/>
      <c r="Z49" s="535"/>
      <c r="AA49" s="536"/>
      <c r="AM49" s="19"/>
    </row>
    <row r="50" spans="1:39" s="21" customFormat="1" ht="15" customHeight="1">
      <c r="A50" s="341">
        <v>3</v>
      </c>
      <c r="B50" s="482" t="s">
        <v>193</v>
      </c>
      <c r="C50" s="482"/>
      <c r="D50" s="482"/>
      <c r="E50" s="40" t="s">
        <v>14</v>
      </c>
      <c r="F50" s="492" t="s">
        <v>84</v>
      </c>
      <c r="G50" s="492"/>
      <c r="H50" s="41" t="s">
        <v>15</v>
      </c>
      <c r="I50" s="69"/>
      <c r="J50" s="356" t="str">
        <f>IF(I51="","",IF(I51&gt;L51,"○","×"))</f>
        <v>×</v>
      </c>
      <c r="K50" s="356"/>
      <c r="L50" s="356"/>
      <c r="M50" s="61"/>
      <c r="N50" s="60"/>
      <c r="O50" s="356" t="str">
        <f>IF(N51="","",IF(N51&gt;Q51,"○","×"))</f>
        <v>×</v>
      </c>
      <c r="P50" s="356"/>
      <c r="Q50" s="356"/>
      <c r="R50" s="68"/>
      <c r="S50" s="357"/>
      <c r="T50" s="357"/>
      <c r="U50" s="357"/>
      <c r="V50" s="357"/>
      <c r="W50" s="357"/>
      <c r="X50" s="341">
        <f>IF(AND(J50="",O50="",T50=""),"",COUNTIF(I50:W51,"○")*2+COUNTIF(I50:W51,"×"))</f>
        <v>2</v>
      </c>
      <c r="Y50" s="407"/>
      <c r="Z50" s="537">
        <f>IF(X50="","",RANK(X50,X46:Y51,))</f>
        <v>3</v>
      </c>
      <c r="AA50" s="538"/>
      <c r="AJ50" s="21" t="str">
        <f>B45&amp;Z50</f>
        <v>Ｅ3</v>
      </c>
      <c r="AK50" s="21" t="str">
        <f>B50</f>
        <v>井上</v>
      </c>
      <c r="AL50" s="21" t="str">
        <f>F50</f>
        <v>香川</v>
      </c>
      <c r="AM50" s="19" t="str">
        <f>C51</f>
        <v>香川昴</v>
      </c>
    </row>
    <row r="51" spans="1:39" s="21" customFormat="1" ht="15" customHeight="1">
      <c r="A51" s="342"/>
      <c r="B51" s="72" t="s">
        <v>521</v>
      </c>
      <c r="C51" s="563" t="s">
        <v>533</v>
      </c>
      <c r="D51" s="563"/>
      <c r="E51" s="563"/>
      <c r="F51" s="563"/>
      <c r="G51" s="563"/>
      <c r="H51" s="74" t="s">
        <v>15</v>
      </c>
      <c r="I51" s="335">
        <f>IF(V47="","",V47)</f>
        <v>1</v>
      </c>
      <c r="J51" s="336"/>
      <c r="K51" s="6" t="s">
        <v>8</v>
      </c>
      <c r="L51" s="336">
        <f>IF(S47="","",S47)</f>
        <v>2</v>
      </c>
      <c r="M51" s="336"/>
      <c r="N51" s="339">
        <f>IF(V49="","",V49)</f>
        <v>1</v>
      </c>
      <c r="O51" s="336"/>
      <c r="P51" s="6" t="s">
        <v>8</v>
      </c>
      <c r="Q51" s="336">
        <f>IF(S49="","",S49)</f>
        <v>2</v>
      </c>
      <c r="R51" s="340"/>
      <c r="S51" s="351"/>
      <c r="T51" s="351"/>
      <c r="U51" s="351"/>
      <c r="V51" s="351"/>
      <c r="W51" s="351"/>
      <c r="X51" s="342"/>
      <c r="Y51" s="435"/>
      <c r="Z51" s="542"/>
      <c r="AA51" s="543"/>
    </row>
    <row r="52" spans="1:39" ht="21" customHeight="1">
      <c r="D52" s="401" t="s">
        <v>920</v>
      </c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35"/>
    </row>
    <row r="53" spans="1:39" ht="13.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35"/>
    </row>
    <row r="54" spans="1:39" s="21" customFormat="1" ht="18.75" customHeight="1">
      <c r="B54" s="2" t="s">
        <v>9</v>
      </c>
      <c r="C54" s="321" t="s">
        <v>1</v>
      </c>
      <c r="D54" s="321"/>
      <c r="E54" s="321"/>
      <c r="F54" s="321"/>
      <c r="G54" s="321"/>
      <c r="H54" s="2" t="s">
        <v>10</v>
      </c>
    </row>
    <row r="55" spans="1:39" s="21" customFormat="1" ht="12" customHeight="1">
      <c r="B55" s="2"/>
      <c r="C55" s="9"/>
      <c r="D55" s="9"/>
      <c r="E55" s="9"/>
      <c r="F55" s="9"/>
      <c r="G55" s="9"/>
      <c r="H55" s="2"/>
    </row>
    <row r="56" spans="1:39" s="21" customFormat="1" ht="15" customHeight="1">
      <c r="A56" s="358" t="s">
        <v>53</v>
      </c>
      <c r="B56" s="358"/>
      <c r="C56" s="358"/>
      <c r="D56" s="358"/>
      <c r="E56" s="358"/>
      <c r="F56" s="35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9" s="21" customFormat="1" ht="15" customHeight="1">
      <c r="A57" s="359" t="s">
        <v>45</v>
      </c>
      <c r="B57" s="359"/>
      <c r="C57" s="359"/>
      <c r="D57" s="359"/>
      <c r="E57" s="359"/>
      <c r="F57" s="359"/>
      <c r="G57" s="2" t="s">
        <v>7</v>
      </c>
      <c r="H57" s="17">
        <v>2</v>
      </c>
      <c r="I57" s="17" t="s">
        <v>27</v>
      </c>
      <c r="J57" s="17">
        <v>3</v>
      </c>
      <c r="K57" s="358" t="s">
        <v>50</v>
      </c>
      <c r="L57" s="359"/>
      <c r="M57" s="17"/>
      <c r="N57" s="2" t="s">
        <v>16</v>
      </c>
      <c r="O57" s="17">
        <v>1</v>
      </c>
      <c r="P57" s="17" t="s">
        <v>27</v>
      </c>
      <c r="Q57" s="17">
        <v>3</v>
      </c>
      <c r="R57" s="358" t="s">
        <v>51</v>
      </c>
      <c r="S57" s="359"/>
      <c r="T57" s="17"/>
      <c r="U57" s="2" t="s">
        <v>28</v>
      </c>
      <c r="V57" s="17">
        <v>1</v>
      </c>
      <c r="W57" s="17" t="s">
        <v>27</v>
      </c>
      <c r="X57" s="17">
        <v>2</v>
      </c>
      <c r="Y57" s="358" t="s">
        <v>52</v>
      </c>
      <c r="Z57" s="359"/>
      <c r="AA57" s="17"/>
      <c r="AB57" s="17"/>
      <c r="AC57" s="17"/>
      <c r="AD57" s="17"/>
      <c r="AE57" s="17"/>
      <c r="AF57" s="17"/>
      <c r="AG57" s="17"/>
    </row>
    <row r="58" spans="1:39" s="21" customFormat="1" ht="15" customHeight="1">
      <c r="A58" s="359" t="s">
        <v>46</v>
      </c>
      <c r="B58" s="359"/>
      <c r="C58" s="359"/>
      <c r="D58" s="359"/>
      <c r="E58" s="359"/>
      <c r="F58" s="359"/>
      <c r="G58" s="2" t="s">
        <v>7</v>
      </c>
      <c r="H58" s="17">
        <v>1</v>
      </c>
      <c r="I58" s="17" t="s">
        <v>27</v>
      </c>
      <c r="J58" s="17">
        <v>4</v>
      </c>
      <c r="K58" s="358" t="s">
        <v>51</v>
      </c>
      <c r="L58" s="359"/>
      <c r="M58" s="17"/>
      <c r="N58" s="2" t="s">
        <v>16</v>
      </c>
      <c r="O58" s="17">
        <v>2</v>
      </c>
      <c r="P58" s="17" t="s">
        <v>27</v>
      </c>
      <c r="Q58" s="17">
        <v>3</v>
      </c>
      <c r="R58" s="358" t="s">
        <v>50</v>
      </c>
      <c r="S58" s="359"/>
      <c r="T58" s="17"/>
      <c r="U58" s="2" t="s">
        <v>28</v>
      </c>
      <c r="V58" s="17">
        <v>1</v>
      </c>
      <c r="W58" s="17" t="s">
        <v>27</v>
      </c>
      <c r="X58" s="17">
        <v>3</v>
      </c>
      <c r="Y58" s="358" t="s">
        <v>54</v>
      </c>
      <c r="Z58" s="359"/>
      <c r="AA58" s="17"/>
      <c r="AB58" s="2" t="s">
        <v>31</v>
      </c>
      <c r="AC58" s="17">
        <v>2</v>
      </c>
      <c r="AD58" s="17" t="s">
        <v>27</v>
      </c>
      <c r="AE58" s="17">
        <v>4</v>
      </c>
      <c r="AF58" s="358" t="s">
        <v>52</v>
      </c>
      <c r="AG58" s="359"/>
    </row>
    <row r="59" spans="1:39" s="21" customFormat="1" ht="15" customHeight="1">
      <c r="A59" s="17"/>
      <c r="B59" s="17"/>
      <c r="C59" s="17"/>
      <c r="D59" s="17"/>
      <c r="E59" s="17"/>
      <c r="F59" s="17"/>
      <c r="G59" s="2" t="s">
        <v>38</v>
      </c>
      <c r="H59" s="17">
        <v>1</v>
      </c>
      <c r="I59" s="17" t="s">
        <v>27</v>
      </c>
      <c r="J59" s="17">
        <v>2</v>
      </c>
      <c r="K59" s="358" t="s">
        <v>54</v>
      </c>
      <c r="L59" s="359"/>
      <c r="M59" s="17"/>
      <c r="N59" s="2" t="s">
        <v>39</v>
      </c>
      <c r="O59" s="17">
        <v>3</v>
      </c>
      <c r="P59" s="17" t="s">
        <v>27</v>
      </c>
      <c r="Q59" s="17">
        <v>4</v>
      </c>
      <c r="R59" s="358" t="s">
        <v>50</v>
      </c>
      <c r="S59" s="35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9" s="21" customFormat="1" ht="15" customHeight="1"/>
    <row r="61" spans="1:39" s="21" customFormat="1" ht="15" customHeight="1">
      <c r="A61" s="2" t="s">
        <v>9</v>
      </c>
      <c r="B61" s="321" t="s">
        <v>335</v>
      </c>
      <c r="C61" s="354"/>
      <c r="D61" s="354"/>
      <c r="E61" s="354"/>
      <c r="F61" s="354"/>
      <c r="G61" s="354"/>
      <c r="H61" s="354"/>
      <c r="I61" s="354"/>
      <c r="J61" s="2" t="s">
        <v>10</v>
      </c>
      <c r="K61" s="16"/>
      <c r="L61" s="17"/>
      <c r="M61" s="17"/>
      <c r="N61" s="17"/>
      <c r="O61" s="17"/>
      <c r="P61" s="17"/>
      <c r="Q61" s="19"/>
      <c r="R61" s="17"/>
      <c r="S61" s="17"/>
      <c r="T61" s="17"/>
      <c r="U61" s="17"/>
      <c r="V61" s="17"/>
    </row>
    <row r="62" spans="1:39" s="21" customFormat="1" ht="15" customHeight="1"/>
    <row r="63" spans="1:39" s="21" customFormat="1" ht="15" customHeight="1" thickBot="1">
      <c r="A63" s="306" t="s">
        <v>3</v>
      </c>
      <c r="B63" s="307">
        <v>1</v>
      </c>
      <c r="C63" s="469" t="str">
        <f>IF(ISERROR(VLOOKUP(A63&amp;B63,$AJ:$AO,2,FALSE))=TRUE,"",VLOOKUP(A63&amp;B63,$AJ:$AO,2,FALSE))</f>
        <v>森</v>
      </c>
      <c r="D63" s="470"/>
      <c r="E63" s="470"/>
      <c r="F63" s="38" t="s">
        <v>14</v>
      </c>
      <c r="G63" s="471" t="str">
        <f>IF(ISERROR(VLOOKUP(A63&amp;B63,$AJ:$AO,3,FALSE))=TRUE,"",VLOOKUP(A63&amp;B63,$AJ:$AO,3,FALSE))</f>
        <v>徳島</v>
      </c>
      <c r="H63" s="471"/>
      <c r="I63" s="39" t="s">
        <v>15</v>
      </c>
      <c r="J63" s="224"/>
      <c r="K63" s="215"/>
      <c r="L63" s="90"/>
      <c r="N63" s="90"/>
      <c r="O63" s="90"/>
      <c r="Q63" s="94"/>
      <c r="R63" s="90"/>
      <c r="S63" s="90"/>
    </row>
    <row r="64" spans="1:39" s="21" customFormat="1" ht="15" customHeight="1" thickTop="1" thickBot="1">
      <c r="A64" s="307"/>
      <c r="B64" s="307"/>
      <c r="C64" s="77" t="s">
        <v>14</v>
      </c>
      <c r="D64" s="472" t="str">
        <f>IF(ISERROR(VLOOKUP(A63&amp;B63,$AJ:$AO,4,FALSE))=TRUE,"",VLOOKUP(A63&amp;B63,$AJ:$AO,4,FALSE))</f>
        <v>よしこのクラブ</v>
      </c>
      <c r="E64" s="472"/>
      <c r="F64" s="472"/>
      <c r="G64" s="472"/>
      <c r="H64" s="472"/>
      <c r="I64" s="74" t="s">
        <v>15</v>
      </c>
      <c r="J64" s="208"/>
      <c r="K64" s="257"/>
      <c r="L64" s="94"/>
      <c r="N64" s="94"/>
      <c r="O64" s="94"/>
      <c r="Q64" s="94"/>
      <c r="R64" s="215"/>
      <c r="S64" s="214"/>
      <c r="T64" s="469" t="str">
        <f>IF(ISERROR(VLOOKUP(AA64&amp;AB64,$AJ:$AO,2,FALSE))=TRUE,"",VLOOKUP(AA64&amp;AB64,$AJ:$AO,2,FALSE))</f>
        <v>安部</v>
      </c>
      <c r="U64" s="470"/>
      <c r="V64" s="470"/>
      <c r="W64" s="38" t="s">
        <v>14</v>
      </c>
      <c r="X64" s="471" t="str">
        <f>IF(ISERROR(VLOOKUP(AA64&amp;AB64,$AJ:$AO,3,FALSE))=TRUE,"",VLOOKUP(AA64&amp;AB64,$AJ:$AO,3,FALSE))</f>
        <v>香川</v>
      </c>
      <c r="Y64" s="471"/>
      <c r="Z64" s="39" t="s">
        <v>15</v>
      </c>
      <c r="AA64" s="306" t="s">
        <v>5</v>
      </c>
      <c r="AB64" s="307">
        <v>1</v>
      </c>
    </row>
    <row r="65" spans="1:28" s="21" customFormat="1" ht="15" customHeight="1" thickTop="1" thickBot="1">
      <c r="A65" s="306" t="s">
        <v>19</v>
      </c>
      <c r="B65" s="307">
        <v>1</v>
      </c>
      <c r="C65" s="469" t="str">
        <f>IF(ISERROR(VLOOKUP(A65&amp;B65,$AJ:$AO,2,FALSE))=TRUE,"",VLOOKUP(A65&amp;B65,$AJ:$AO,2,FALSE))</f>
        <v>渡部</v>
      </c>
      <c r="D65" s="470"/>
      <c r="E65" s="470"/>
      <c r="F65" s="38" t="s">
        <v>14</v>
      </c>
      <c r="G65" s="471" t="str">
        <f>IF(ISERROR(VLOOKUP(A65&amp;B65,$AJ:$AO,3,FALSE))=TRUE,"",VLOOKUP(A65&amp;B65,$AJ:$AO,3,FALSE))</f>
        <v>愛媛</v>
      </c>
      <c r="H65" s="471"/>
      <c r="I65" s="39" t="s">
        <v>15</v>
      </c>
      <c r="J65" s="156"/>
      <c r="K65" s="234"/>
      <c r="L65" s="94"/>
      <c r="N65" s="230"/>
      <c r="O65" s="219"/>
      <c r="P65" s="238"/>
      <c r="Q65" s="223"/>
      <c r="R65" s="208"/>
      <c r="S65" s="208"/>
      <c r="T65" s="77" t="s">
        <v>14</v>
      </c>
      <c r="U65" s="472" t="str">
        <f>IF(ISERROR(VLOOKUP(AA64&amp;AB64,$AJ:$AO,4,FALSE))=TRUE,"",VLOOKUP(AA64&amp;AB64,$AJ:$AO,4,FALSE))</f>
        <v>高松卓愛クラブ</v>
      </c>
      <c r="V65" s="472"/>
      <c r="W65" s="472"/>
      <c r="X65" s="472"/>
      <c r="Y65" s="472"/>
      <c r="Z65" s="74" t="s">
        <v>15</v>
      </c>
      <c r="AA65" s="307"/>
      <c r="AB65" s="307"/>
    </row>
    <row r="66" spans="1:28" s="21" customFormat="1" ht="15" customHeight="1" thickTop="1" thickBot="1">
      <c r="A66" s="307"/>
      <c r="B66" s="307"/>
      <c r="C66" s="77" t="s">
        <v>14</v>
      </c>
      <c r="D66" s="472" t="str">
        <f>IF(ISERROR(VLOOKUP(A65&amp;B65,$AJ:$AO,4,FALSE))=TRUE,"",VLOOKUP(A65&amp;B65,$AJ:$AO,4,FALSE))</f>
        <v>あたごクラブ</v>
      </c>
      <c r="E66" s="472"/>
      <c r="F66" s="472"/>
      <c r="G66" s="472"/>
      <c r="H66" s="472"/>
      <c r="I66" s="74" t="s">
        <v>15</v>
      </c>
      <c r="J66" s="159"/>
      <c r="K66" s="259"/>
      <c r="L66" s="225"/>
      <c r="M66" s="209"/>
      <c r="N66" s="209"/>
      <c r="O66" s="208"/>
      <c r="P66" s="208"/>
      <c r="Q66" s="92"/>
      <c r="R66" s="160"/>
      <c r="S66" s="161"/>
      <c r="T66" s="469" t="str">
        <f>IF(ISERROR(VLOOKUP(AA66&amp;AB66,$AJ:$AO,2,FALSE))=TRUE,"",VLOOKUP(AA66&amp;AB66,$AJ:$AO,2,FALSE))</f>
        <v>児玉</v>
      </c>
      <c r="U66" s="470"/>
      <c r="V66" s="470"/>
      <c r="W66" s="38" t="s">
        <v>14</v>
      </c>
      <c r="X66" s="471" t="str">
        <f>IF(ISERROR(VLOOKUP(AA66&amp;AB66,$AJ:$AO,3,FALSE))=TRUE,"",VLOOKUP(AA66&amp;AB66,$AJ:$AO,3,FALSE))</f>
        <v>高知</v>
      </c>
      <c r="Y66" s="471"/>
      <c r="Z66" s="39" t="s">
        <v>15</v>
      </c>
      <c r="AA66" s="306" t="s">
        <v>4</v>
      </c>
      <c r="AB66" s="307">
        <v>1</v>
      </c>
    </row>
    <row r="67" spans="1:28" s="21" customFormat="1" ht="15" customHeight="1" thickTop="1" thickBot="1">
      <c r="A67" s="306" t="s">
        <v>6</v>
      </c>
      <c r="B67" s="307">
        <v>1</v>
      </c>
      <c r="C67" s="469" t="str">
        <f>IF(ISERROR(VLOOKUP(A67&amp;B67,$AJ:$AO,2,FALSE))=TRUE,"",VLOOKUP(A67&amp;B67,$AJ:$AO,2,FALSE))</f>
        <v>植田</v>
      </c>
      <c r="D67" s="470"/>
      <c r="E67" s="470"/>
      <c r="F67" s="38" t="s">
        <v>14</v>
      </c>
      <c r="G67" s="471" t="str">
        <f>IF(ISERROR(VLOOKUP(A67&amp;B67,$AJ:$AO,3,FALSE))=TRUE,"",VLOOKUP(A67&amp;B67,$AJ:$AO,3,FALSE))</f>
        <v>高知</v>
      </c>
      <c r="H67" s="471"/>
      <c r="I67" s="39" t="s">
        <v>15</v>
      </c>
      <c r="J67" s="208"/>
      <c r="K67" s="246"/>
      <c r="L67" s="94"/>
      <c r="N67" s="94"/>
      <c r="O67" s="94"/>
      <c r="Q67" s="94"/>
      <c r="R67" s="91"/>
      <c r="S67" s="91"/>
      <c r="T67" s="77" t="s">
        <v>14</v>
      </c>
      <c r="U67" s="472" t="str">
        <f>IF(ISERROR(VLOOKUP(AA66&amp;AB66,$AJ:$AO,4,FALSE))=TRUE,"",VLOOKUP(AA66&amp;AB66,$AJ:$AO,4,FALSE))</f>
        <v>しばてんクラブ</v>
      </c>
      <c r="V67" s="472"/>
      <c r="W67" s="472"/>
      <c r="X67" s="472"/>
      <c r="Y67" s="472"/>
      <c r="Z67" s="74" t="s">
        <v>15</v>
      </c>
      <c r="AA67" s="307"/>
      <c r="AB67" s="307"/>
    </row>
    <row r="68" spans="1:28" s="21" customFormat="1" ht="15" customHeight="1" thickTop="1">
      <c r="A68" s="307"/>
      <c r="B68" s="307"/>
      <c r="C68" s="77" t="s">
        <v>14</v>
      </c>
      <c r="D68" s="472" t="str">
        <f>IF(ISERROR(VLOOKUP(A67&amp;B67,$AJ:$AO,4,FALSE))=TRUE,"",VLOOKUP(A67&amp;B67,$AJ:$AO,4,FALSE))</f>
        <v>黒潮クラブ</v>
      </c>
      <c r="E68" s="472"/>
      <c r="F68" s="472"/>
      <c r="G68" s="472"/>
      <c r="H68" s="472"/>
      <c r="I68" s="74" t="s">
        <v>15</v>
      </c>
      <c r="J68" s="225"/>
      <c r="K68" s="94"/>
      <c r="L68" s="94"/>
      <c r="N68" s="94"/>
      <c r="O68" s="90"/>
      <c r="Q68" s="90"/>
      <c r="R68" s="94"/>
      <c r="S68" s="94"/>
    </row>
    <row r="69" spans="1:28" s="21" customFormat="1" ht="15" customHeight="1">
      <c r="J69" s="90"/>
      <c r="K69" s="90"/>
      <c r="L69" s="90"/>
      <c r="N69" s="90"/>
      <c r="O69" s="90"/>
      <c r="Q69" s="90"/>
      <c r="R69" s="90"/>
      <c r="S69" s="90"/>
    </row>
    <row r="70" spans="1:28" s="21" customFormat="1" ht="15" customHeight="1">
      <c r="A70" s="2" t="s">
        <v>9</v>
      </c>
      <c r="B70" s="321" t="s">
        <v>336</v>
      </c>
      <c r="C70" s="354"/>
      <c r="D70" s="354"/>
      <c r="E70" s="354"/>
      <c r="F70" s="354"/>
      <c r="G70" s="354"/>
      <c r="H70" s="354"/>
      <c r="I70" s="354"/>
      <c r="J70" s="156"/>
      <c r="K70" s="156"/>
      <c r="L70" s="156"/>
      <c r="N70" s="156"/>
      <c r="O70" s="156"/>
      <c r="Q70" s="156"/>
      <c r="R70" s="94"/>
      <c r="S70" s="156"/>
      <c r="T70" s="17"/>
      <c r="U70" s="17"/>
      <c r="V70" s="17"/>
    </row>
    <row r="71" spans="1:28" s="21" customFormat="1" ht="15" customHeight="1">
      <c r="J71" s="90"/>
      <c r="K71" s="90"/>
      <c r="L71" s="90"/>
      <c r="N71" s="90"/>
      <c r="O71" s="90"/>
      <c r="Q71" s="90"/>
      <c r="R71" s="90"/>
      <c r="S71" s="90"/>
    </row>
    <row r="72" spans="1:28" s="21" customFormat="1" ht="15" customHeight="1" thickBot="1">
      <c r="A72" s="306" t="s">
        <v>3</v>
      </c>
      <c r="B72" s="307">
        <v>2</v>
      </c>
      <c r="C72" s="469" t="str">
        <f>IF(ISERROR(VLOOKUP(A72&amp;B72,$AJ:$AO,2,FALSE))=TRUE,"",VLOOKUP(A72&amp;B72,$AJ:$AO,2,FALSE))</f>
        <v>白石</v>
      </c>
      <c r="D72" s="470"/>
      <c r="E72" s="470"/>
      <c r="F72" s="38" t="s">
        <v>14</v>
      </c>
      <c r="G72" s="471" t="str">
        <f>IF(ISERROR(VLOOKUP(A72&amp;B72,$AJ:$AO,3,FALSE))=TRUE,"",VLOOKUP(A72&amp;B72,$AJ:$AO,3,FALSE))</f>
        <v>香川</v>
      </c>
      <c r="H72" s="471"/>
      <c r="I72" s="39" t="s">
        <v>15</v>
      </c>
      <c r="J72" s="224"/>
      <c r="K72" s="215"/>
      <c r="L72" s="90"/>
      <c r="N72" s="90"/>
      <c r="O72" s="90"/>
      <c r="Q72" s="94"/>
      <c r="R72" s="90"/>
      <c r="S72" s="90"/>
    </row>
    <row r="73" spans="1:28" s="21" customFormat="1" ht="15" customHeight="1" thickTop="1">
      <c r="A73" s="307"/>
      <c r="B73" s="307"/>
      <c r="C73" s="77" t="s">
        <v>14</v>
      </c>
      <c r="D73" s="472" t="str">
        <f>IF(ISERROR(VLOOKUP(A72&amp;B72,$AJ:$AO,4,FALSE))=TRUE,"",VLOOKUP(A72&amp;B72,$AJ:$AO,4,FALSE))</f>
        <v>懇友会</v>
      </c>
      <c r="E73" s="472"/>
      <c r="F73" s="472"/>
      <c r="G73" s="472"/>
      <c r="H73" s="472"/>
      <c r="I73" s="74" t="s">
        <v>15</v>
      </c>
      <c r="J73" s="208"/>
      <c r="K73" s="257"/>
      <c r="L73" s="94"/>
      <c r="N73" s="94"/>
      <c r="O73" s="94"/>
      <c r="Q73" s="94"/>
      <c r="R73" s="94"/>
      <c r="S73" s="94"/>
      <c r="T73" s="469" t="str">
        <f>IF(ISERROR(VLOOKUP(AA73&amp;AB73,$AJ:$AO,2,FALSE))=TRUE,"",VLOOKUP(AA73&amp;AB73,$AJ:$AO,2,FALSE))</f>
        <v>西山</v>
      </c>
      <c r="U73" s="470"/>
      <c r="V73" s="470"/>
      <c r="W73" s="38" t="s">
        <v>14</v>
      </c>
      <c r="X73" s="471" t="str">
        <f>IF(ISERROR(VLOOKUP(AA73&amp;AB73,$AJ:$AO,3,FALSE))=TRUE,"",VLOOKUP(AA73&amp;AB73,$AJ:$AO,3,FALSE))</f>
        <v>高知</v>
      </c>
      <c r="Y73" s="471"/>
      <c r="Z73" s="39" t="s">
        <v>15</v>
      </c>
      <c r="AA73" s="306" t="s">
        <v>5</v>
      </c>
      <c r="AB73" s="307">
        <v>2</v>
      </c>
    </row>
    <row r="74" spans="1:28" s="21" customFormat="1" ht="15" customHeight="1" thickBot="1">
      <c r="A74" s="306" t="s">
        <v>19</v>
      </c>
      <c r="B74" s="307">
        <v>2</v>
      </c>
      <c r="C74" s="469" t="str">
        <f>IF(ISERROR(VLOOKUP(A74&amp;B74,$AJ:$AO,2,FALSE))=TRUE,"",VLOOKUP(A74&amp;B74,$AJ:$AO,2,FALSE))</f>
        <v>宮武</v>
      </c>
      <c r="D74" s="470"/>
      <c r="E74" s="470"/>
      <c r="F74" s="38" t="s">
        <v>14</v>
      </c>
      <c r="G74" s="471" t="str">
        <f>IF(ISERROR(VLOOKUP(A74&amp;B74,$AJ:$AO,3,FALSE))=TRUE,"",VLOOKUP(A74&amp;B74,$AJ:$AO,3,FALSE))</f>
        <v>香川</v>
      </c>
      <c r="H74" s="471"/>
      <c r="I74" s="39" t="s">
        <v>15</v>
      </c>
      <c r="J74" s="156"/>
      <c r="K74" s="234"/>
      <c r="L74" s="94"/>
      <c r="M74" s="238"/>
      <c r="N74" s="232"/>
      <c r="O74" s="97"/>
      <c r="Q74" s="92"/>
      <c r="R74" s="157"/>
      <c r="S74" s="158"/>
      <c r="T74" s="77" t="s">
        <v>14</v>
      </c>
      <c r="U74" s="472" t="str">
        <f>IF(ISERROR(VLOOKUP(AA73&amp;AB73,$AJ:$AO,4,FALSE))=TRUE,"",VLOOKUP(AA73&amp;AB73,$AJ:$AO,4,FALSE))</f>
        <v>ピンポン館</v>
      </c>
      <c r="V74" s="472"/>
      <c r="W74" s="472"/>
      <c r="X74" s="472"/>
      <c r="Y74" s="472"/>
      <c r="Z74" s="74" t="s">
        <v>15</v>
      </c>
      <c r="AA74" s="307"/>
      <c r="AB74" s="307"/>
    </row>
    <row r="75" spans="1:28" s="21" customFormat="1" ht="15" customHeight="1" thickTop="1" thickBot="1">
      <c r="A75" s="307"/>
      <c r="B75" s="307"/>
      <c r="C75" s="77" t="s">
        <v>14</v>
      </c>
      <c r="D75" s="472" t="str">
        <f>IF(ISERROR(VLOOKUP(A74&amp;B74,$AJ:$AO,4,FALSE))=TRUE,"",VLOOKUP(A74&amp;B74,$AJ:$AO,4,FALSE))</f>
        <v>ｳﾞｨｽﾎﾟことひら</v>
      </c>
      <c r="E75" s="472"/>
      <c r="F75" s="472"/>
      <c r="G75" s="472"/>
      <c r="H75" s="472"/>
      <c r="I75" s="74" t="s">
        <v>15</v>
      </c>
      <c r="J75" s="217"/>
      <c r="K75" s="258"/>
      <c r="L75" s="225"/>
      <c r="M75" s="208"/>
      <c r="N75" s="208"/>
      <c r="O75" s="209"/>
      <c r="P75" s="209"/>
      <c r="Q75" s="216"/>
      <c r="R75" s="260"/>
      <c r="S75" s="229"/>
      <c r="T75" s="469" t="str">
        <f>IF(ISERROR(VLOOKUP(AA75&amp;AB75,$AJ:$AO,2,FALSE))=TRUE,"",VLOOKUP(AA75&amp;AB75,$AJ:$AO,2,FALSE))</f>
        <v>安川</v>
      </c>
      <c r="U75" s="470"/>
      <c r="V75" s="470"/>
      <c r="W75" s="38" t="s">
        <v>14</v>
      </c>
      <c r="X75" s="471" t="str">
        <f>IF(ISERROR(VLOOKUP(AA75&amp;AB75,$AJ:$AO,3,FALSE))=TRUE,"",VLOOKUP(AA75&amp;AB75,$AJ:$AO,3,FALSE))</f>
        <v>香川</v>
      </c>
      <c r="Y75" s="471"/>
      <c r="Z75" s="39" t="s">
        <v>15</v>
      </c>
      <c r="AA75" s="306" t="s">
        <v>4</v>
      </c>
      <c r="AB75" s="307">
        <v>2</v>
      </c>
    </row>
    <row r="76" spans="1:28" s="21" customFormat="1" ht="15" customHeight="1" thickTop="1">
      <c r="A76" s="306" t="s">
        <v>6</v>
      </c>
      <c r="B76" s="307">
        <v>2</v>
      </c>
      <c r="C76" s="469" t="str">
        <f>IF(ISERROR(VLOOKUP(A76&amp;B76,$AJ:$AO,2,FALSE))=TRUE,"",VLOOKUP(A76&amp;B76,$AJ:$AO,2,FALSE))</f>
        <v>塚田</v>
      </c>
      <c r="D76" s="470"/>
      <c r="E76" s="470"/>
      <c r="F76" s="38" t="s">
        <v>14</v>
      </c>
      <c r="G76" s="471" t="str">
        <f>IF(ISERROR(VLOOKUP(A76&amp;B76,$AJ:$AO,3,FALSE))=TRUE,"",VLOOKUP(A76&amp;B76,$AJ:$AO,3,FALSE))</f>
        <v>香川</v>
      </c>
      <c r="H76" s="471"/>
      <c r="I76" s="39" t="s">
        <v>15</v>
      </c>
      <c r="J76" s="162"/>
      <c r="K76" s="94"/>
      <c r="L76" s="94"/>
      <c r="N76" s="94"/>
      <c r="O76" s="94"/>
      <c r="Q76" s="94"/>
      <c r="R76" s="94"/>
      <c r="S76" s="94"/>
      <c r="T76" s="77" t="s">
        <v>14</v>
      </c>
      <c r="U76" s="472" t="str">
        <f>IF(ISERROR(VLOOKUP(AA75&amp;AB75,$AJ:$AO,4,FALSE))=TRUE,"",VLOOKUP(AA75&amp;AB75,$AJ:$AO,4,FALSE))</f>
        <v>綾川体協</v>
      </c>
      <c r="V76" s="472"/>
      <c r="W76" s="472"/>
      <c r="X76" s="472"/>
      <c r="Y76" s="472"/>
      <c r="Z76" s="74" t="s">
        <v>15</v>
      </c>
      <c r="AA76" s="307"/>
      <c r="AB76" s="307"/>
    </row>
    <row r="77" spans="1:28" s="21" customFormat="1" ht="15" customHeight="1">
      <c r="A77" s="307"/>
      <c r="B77" s="307"/>
      <c r="C77" s="77" t="s">
        <v>14</v>
      </c>
      <c r="D77" s="472" t="str">
        <f>IF(ISERROR(VLOOKUP(A76&amp;B76,$AJ:$AO,4,FALSE))=TRUE,"",VLOOKUP(A76&amp;B76,$AJ:$AO,4,FALSE))</f>
        <v>高松卓愛クラブ</v>
      </c>
      <c r="E77" s="472"/>
      <c r="F77" s="472"/>
      <c r="G77" s="472"/>
      <c r="H77" s="472"/>
      <c r="I77" s="74" t="s">
        <v>15</v>
      </c>
      <c r="J77" s="94"/>
      <c r="K77" s="94"/>
      <c r="L77" s="94"/>
      <c r="N77" s="94"/>
      <c r="O77" s="90"/>
      <c r="Q77" s="90"/>
      <c r="R77" s="94"/>
      <c r="S77" s="94"/>
    </row>
    <row r="78" spans="1:28" s="21" customFormat="1" ht="15" customHeight="1">
      <c r="J78" s="90"/>
      <c r="K78" s="90"/>
      <c r="L78" s="90"/>
      <c r="N78" s="90"/>
      <c r="O78" s="90"/>
      <c r="Q78" s="90"/>
      <c r="R78" s="90"/>
      <c r="S78" s="90"/>
    </row>
    <row r="79" spans="1:28" s="21" customFormat="1" ht="15" customHeight="1">
      <c r="A79" s="2" t="s">
        <v>9</v>
      </c>
      <c r="B79" s="321" t="s">
        <v>75</v>
      </c>
      <c r="C79" s="354"/>
      <c r="D79" s="354"/>
      <c r="E79" s="354"/>
      <c r="F79" s="354"/>
      <c r="G79" s="354"/>
      <c r="H79" s="354"/>
      <c r="I79" s="2" t="s">
        <v>10</v>
      </c>
      <c r="J79" s="156"/>
      <c r="K79" s="156"/>
      <c r="L79" s="156"/>
      <c r="N79" s="156"/>
      <c r="O79" s="156"/>
      <c r="Q79" s="94"/>
      <c r="R79" s="156"/>
      <c r="S79" s="156"/>
      <c r="T79" s="17"/>
      <c r="U79" s="17"/>
    </row>
    <row r="80" spans="1:28" s="21" customFormat="1" ht="15" customHeight="1" thickBot="1">
      <c r="J80" s="90"/>
      <c r="K80" s="90"/>
      <c r="L80" s="90"/>
      <c r="N80" s="90"/>
      <c r="O80" s="90"/>
      <c r="Q80" s="90"/>
      <c r="R80" s="90"/>
      <c r="S80" s="90"/>
      <c r="T80" s="469" t="str">
        <f>IF(ISERROR(VLOOKUP(AA80&amp;AB80,$AJ:$AO,2,FALSE))=TRUE,"",VLOOKUP(AA80&amp;AB80,$AJ:$AO,2,FALSE))</f>
        <v>坂部</v>
      </c>
      <c r="U80" s="470"/>
      <c r="V80" s="470"/>
      <c r="W80" s="38" t="s">
        <v>14</v>
      </c>
      <c r="X80" s="471" t="str">
        <f>IF(ISERROR(VLOOKUP(AA80&amp;AB80,$AJ:$AO,3,FALSE))=TRUE,"",VLOOKUP(AA80&amp;AB80,$AJ:$AO,3,FALSE))</f>
        <v>徳島</v>
      </c>
      <c r="Y80" s="471"/>
      <c r="Z80" s="39" t="s">
        <v>15</v>
      </c>
      <c r="AA80" s="306" t="s">
        <v>5</v>
      </c>
      <c r="AB80" s="307">
        <v>3</v>
      </c>
    </row>
    <row r="81" spans="1:28" s="21" customFormat="1" ht="15" customHeight="1" thickTop="1" thickBot="1">
      <c r="A81" s="306" t="s">
        <v>3</v>
      </c>
      <c r="B81" s="307">
        <v>3</v>
      </c>
      <c r="C81" s="469" t="str">
        <f>IF(ISERROR(VLOOKUP(A81&amp;B81,$AJ:$AO,2,FALSE))=TRUE,"",VLOOKUP(A81&amp;B81,$AJ:$AO,2,FALSE))</f>
        <v>近藤</v>
      </c>
      <c r="D81" s="470"/>
      <c r="E81" s="470"/>
      <c r="F81" s="38" t="s">
        <v>14</v>
      </c>
      <c r="G81" s="471" t="str">
        <f>IF(ISERROR(VLOOKUP(A81&amp;B81,$AJ:$AO,3,FALSE))=TRUE,"",VLOOKUP(A81&amp;B81,$AJ:$AO,3,FALSE))</f>
        <v>愛媛</v>
      </c>
      <c r="H81" s="471"/>
      <c r="I81" s="39" t="s">
        <v>15</v>
      </c>
      <c r="J81" s="97"/>
      <c r="K81" s="97"/>
      <c r="L81" s="94"/>
      <c r="N81" s="94"/>
      <c r="O81" s="90"/>
      <c r="Q81" s="94"/>
      <c r="R81" s="94"/>
      <c r="S81" s="280"/>
      <c r="T81" s="77" t="s">
        <v>14</v>
      </c>
      <c r="U81" s="472" t="str">
        <f>IF(ISERROR(VLOOKUP(AA80&amp;AB80,$AJ:$AO,4,FALSE))=TRUE,"",VLOOKUP(AA80&amp;AB80,$AJ:$AO,4,FALSE))</f>
        <v>フレンド</v>
      </c>
      <c r="V81" s="472"/>
      <c r="W81" s="472"/>
      <c r="X81" s="472"/>
      <c r="Y81" s="472"/>
      <c r="Z81" s="74" t="s">
        <v>15</v>
      </c>
      <c r="AA81" s="307"/>
      <c r="AB81" s="307"/>
    </row>
    <row r="82" spans="1:28" s="21" customFormat="1" ht="15" customHeight="1" thickTop="1">
      <c r="A82" s="307"/>
      <c r="B82" s="307"/>
      <c r="C82" s="77" t="s">
        <v>14</v>
      </c>
      <c r="D82" s="472" t="str">
        <f>IF(ISERROR(VLOOKUP(A81&amp;B81,$AJ:$AO,4,FALSE))=TRUE,"",VLOOKUP(A81&amp;B81,$AJ:$AO,4,FALSE))</f>
        <v>あたごクラブ</v>
      </c>
      <c r="E82" s="472"/>
      <c r="F82" s="472"/>
      <c r="G82" s="472"/>
      <c r="H82" s="472"/>
      <c r="I82" s="74" t="s">
        <v>15</v>
      </c>
      <c r="J82" s="158"/>
      <c r="K82" s="159"/>
      <c r="L82" s="99"/>
      <c r="N82" s="94"/>
      <c r="O82" s="94"/>
      <c r="Q82" s="221"/>
      <c r="R82" s="222"/>
      <c r="S82" s="160"/>
      <c r="T82" s="469" t="str">
        <f>IF(ISERROR(VLOOKUP(AA82&amp;AB82,$AJ:$AO,2,FALSE))=TRUE,"",VLOOKUP(AA82&amp;AB82,$AJ:$AO,2,FALSE))</f>
        <v>井上</v>
      </c>
      <c r="U82" s="470"/>
      <c r="V82" s="470"/>
      <c r="W82" s="38" t="s">
        <v>14</v>
      </c>
      <c r="X82" s="471" t="str">
        <f>IF(ISERROR(VLOOKUP(AA82&amp;AB82,$AJ:$AO,3,FALSE))=TRUE,"",VLOOKUP(AA82&amp;AB82,$AJ:$AO,3,FALSE))</f>
        <v>香川</v>
      </c>
      <c r="Y82" s="471"/>
      <c r="Z82" s="39" t="s">
        <v>15</v>
      </c>
      <c r="AA82" s="306" t="s">
        <v>19</v>
      </c>
      <c r="AB82" s="307">
        <v>3</v>
      </c>
    </row>
    <row r="83" spans="1:28" s="21" customFormat="1" ht="15" customHeight="1" thickBot="1">
      <c r="A83" s="306" t="s">
        <v>4</v>
      </c>
      <c r="B83" s="307">
        <v>4</v>
      </c>
      <c r="C83" s="469" t="str">
        <f>IF(ISERROR(VLOOKUP(A83&amp;B83,$AJ:$AO,2,FALSE))=TRUE,"",VLOOKUP(A83&amp;B83,$AJ:$AO,2,FALSE))</f>
        <v>小西</v>
      </c>
      <c r="D83" s="470"/>
      <c r="E83" s="470"/>
      <c r="F83" s="38" t="s">
        <v>14</v>
      </c>
      <c r="G83" s="471" t="str">
        <f>IF(ISERROR(VLOOKUP(A83&amp;B83,$AJ:$AO,3,FALSE))=TRUE,"",VLOOKUP(A83&amp;B83,$AJ:$AO,3,FALSE))</f>
        <v>香川</v>
      </c>
      <c r="H83" s="471"/>
      <c r="I83" s="39" t="s">
        <v>15</v>
      </c>
      <c r="J83" s="156"/>
      <c r="K83" s="175"/>
      <c r="L83" s="99"/>
      <c r="N83" s="230"/>
      <c r="O83" s="219"/>
      <c r="P83" s="238"/>
      <c r="Q83" s="223"/>
      <c r="R83" s="208"/>
      <c r="S83" s="163"/>
      <c r="T83" s="77" t="s">
        <v>14</v>
      </c>
      <c r="U83" s="472" t="str">
        <f>IF(ISERROR(VLOOKUP(AA82&amp;AB82,$AJ:$AO,4,FALSE))=TRUE,"",VLOOKUP(AA82&amp;AB82,$AJ:$AO,4,FALSE))</f>
        <v>香川昴</v>
      </c>
      <c r="V83" s="472"/>
      <c r="W83" s="472"/>
      <c r="X83" s="472"/>
      <c r="Y83" s="472"/>
      <c r="Z83" s="74" t="s">
        <v>15</v>
      </c>
      <c r="AA83" s="307"/>
      <c r="AB83" s="307"/>
    </row>
    <row r="84" spans="1:28" s="21" customFormat="1" ht="15" customHeight="1" thickTop="1" thickBot="1">
      <c r="A84" s="307"/>
      <c r="B84" s="307"/>
      <c r="C84" s="77" t="s">
        <v>14</v>
      </c>
      <c r="D84" s="472" t="str">
        <f>IF(ISERROR(VLOOKUP(A83&amp;B83,$AJ:$AO,4,FALSE))=TRUE,"",VLOOKUP(A83&amp;B83,$AJ:$AO,4,FALSE))</f>
        <v>高松卓愛クラブ</v>
      </c>
      <c r="E84" s="472"/>
      <c r="F84" s="472"/>
      <c r="G84" s="472"/>
      <c r="H84" s="472"/>
      <c r="I84" s="74" t="s">
        <v>15</v>
      </c>
      <c r="J84" s="247"/>
      <c r="K84" s="94"/>
      <c r="L84" s="246"/>
      <c r="M84" s="158"/>
      <c r="N84" s="158"/>
      <c r="O84" s="208"/>
      <c r="P84" s="208"/>
      <c r="Q84" s="92"/>
      <c r="R84" s="174"/>
      <c r="S84" s="163"/>
      <c r="T84" s="469" t="str">
        <f>IF(ISERROR(VLOOKUP(AA84&amp;AB84,$AJ:$AO,2,FALSE))=TRUE,"",VLOOKUP(AA84&amp;AB84,$AJ:$AO,2,FALSE))</f>
        <v>福西</v>
      </c>
      <c r="U84" s="470"/>
      <c r="V84" s="470"/>
      <c r="W84" s="38" t="s">
        <v>14</v>
      </c>
      <c r="X84" s="471" t="str">
        <f>IF(ISERROR(VLOOKUP(AA84&amp;AB84,$AJ:$AO,3,FALSE))=TRUE,"",VLOOKUP(AA84&amp;AB84,$AJ:$AO,3,FALSE))</f>
        <v>香川</v>
      </c>
      <c r="Y84" s="471"/>
      <c r="Z84" s="39" t="s">
        <v>15</v>
      </c>
      <c r="AA84" s="306" t="s">
        <v>3</v>
      </c>
      <c r="AB84" s="307">
        <v>4</v>
      </c>
    </row>
    <row r="85" spans="1:28" s="21" customFormat="1" ht="15" customHeight="1" thickTop="1" thickBot="1">
      <c r="A85" s="306" t="s">
        <v>6</v>
      </c>
      <c r="B85" s="307">
        <v>3</v>
      </c>
      <c r="C85" s="469" t="str">
        <f>IF(ISERROR(VLOOKUP(A85&amp;B85,$AJ:$AO,2,FALSE))=TRUE,"",VLOOKUP(A85&amp;B85,$AJ:$AO,2,FALSE))</f>
        <v>田岡</v>
      </c>
      <c r="D85" s="470"/>
      <c r="E85" s="470"/>
      <c r="F85" s="38" t="s">
        <v>14</v>
      </c>
      <c r="G85" s="471" t="str">
        <f>IF(ISERROR(VLOOKUP(A85&amp;B85,$AJ:$AO,3,FALSE))=TRUE,"",VLOOKUP(A85&amp;B85,$AJ:$AO,3,FALSE))</f>
        <v>香川</v>
      </c>
      <c r="H85" s="471"/>
      <c r="I85" s="39" t="s">
        <v>15</v>
      </c>
      <c r="J85" s="162"/>
      <c r="K85" s="225"/>
      <c r="L85" s="94"/>
      <c r="N85" s="94"/>
      <c r="O85" s="94"/>
      <c r="Q85" s="92"/>
      <c r="R85" s="259"/>
      <c r="S85" s="157"/>
      <c r="T85" s="77" t="s">
        <v>14</v>
      </c>
      <c r="U85" s="472" t="str">
        <f>IF(ISERROR(VLOOKUP(AA84&amp;AB84,$AJ:$AO,4,FALSE))=TRUE,"",VLOOKUP(AA84&amp;AB84,$AJ:$AO,4,FALSE))</f>
        <v>卓窓会</v>
      </c>
      <c r="V85" s="472"/>
      <c r="W85" s="472"/>
      <c r="X85" s="472"/>
      <c r="Y85" s="472"/>
      <c r="Z85" s="74" t="s">
        <v>15</v>
      </c>
      <c r="AA85" s="307"/>
      <c r="AB85" s="307"/>
    </row>
    <row r="86" spans="1:28" s="21" customFormat="1" ht="15" customHeight="1" thickTop="1" thickBot="1">
      <c r="A86" s="307"/>
      <c r="B86" s="307"/>
      <c r="C86" s="77" t="s">
        <v>14</v>
      </c>
      <c r="D86" s="472" t="str">
        <f>IF(ISERROR(VLOOKUP(A85&amp;B85,$AJ:$AO,4,FALSE))=TRUE,"",VLOOKUP(A85&amp;B85,$AJ:$AO,4,FALSE))</f>
        <v>卓窓会</v>
      </c>
      <c r="E86" s="472"/>
      <c r="F86" s="472"/>
      <c r="G86" s="472"/>
      <c r="H86" s="472"/>
      <c r="I86" s="74" t="s">
        <v>15</v>
      </c>
      <c r="J86" s="94"/>
      <c r="K86" s="94"/>
      <c r="L86" s="94"/>
      <c r="N86" s="94"/>
      <c r="O86" s="94"/>
      <c r="Q86" s="94"/>
      <c r="R86" s="216"/>
      <c r="S86" s="208"/>
      <c r="T86" s="469" t="str">
        <f>IF(ISERROR(VLOOKUP(AA86&amp;AB86,$AJ:$AO,2,FALSE))=TRUE,"",VLOOKUP(AA86&amp;AB86,$AJ:$AO,2,FALSE))</f>
        <v>川人</v>
      </c>
      <c r="U86" s="470"/>
      <c r="V86" s="470"/>
      <c r="W86" s="38" t="s">
        <v>14</v>
      </c>
      <c r="X86" s="471" t="str">
        <f>IF(ISERROR(VLOOKUP(AA86&amp;AB86,$AJ:$AO,3,FALSE))=TRUE,"",VLOOKUP(AA86&amp;AB86,$AJ:$AO,3,FALSE))</f>
        <v>徳島</v>
      </c>
      <c r="Y86" s="471"/>
      <c r="Z86" s="39" t="s">
        <v>15</v>
      </c>
      <c r="AA86" s="306" t="s">
        <v>4</v>
      </c>
      <c r="AB86" s="307">
        <v>3</v>
      </c>
    </row>
    <row r="87" spans="1:28" s="21" customFormat="1" ht="15" customHeight="1" thickTop="1">
      <c r="S87" s="261"/>
      <c r="T87" s="77" t="s">
        <v>14</v>
      </c>
      <c r="U87" s="472" t="str">
        <f>IF(ISERROR(VLOOKUP(AA86&amp;AB86,$AJ:$AO,4,FALSE))=TRUE,"",VLOOKUP(AA86&amp;AB86,$AJ:$AO,4,FALSE))</f>
        <v>チームHIURA</v>
      </c>
      <c r="V87" s="472"/>
      <c r="W87" s="472"/>
      <c r="X87" s="472"/>
      <c r="Y87" s="472"/>
      <c r="Z87" s="74" t="s">
        <v>15</v>
      </c>
      <c r="AA87" s="307"/>
      <c r="AB87" s="307"/>
    </row>
    <row r="88" spans="1:28" s="21" customFormat="1" ht="15" customHeight="1"/>
    <row r="89" spans="1:28" s="21" customFormat="1" ht="15" customHeight="1"/>
    <row r="90" spans="1:28" s="21" customFormat="1" ht="15" customHeight="1"/>
    <row r="91" spans="1:28" s="21" customFormat="1" ht="15" customHeight="1"/>
    <row r="92" spans="1:28" s="21" customFormat="1" ht="15" customHeight="1"/>
    <row r="93" spans="1:28" s="21" customFormat="1" ht="15" customHeight="1"/>
    <row r="94" spans="1:28" s="21" customFormat="1" ht="15" customHeight="1"/>
    <row r="95" spans="1:28" s="21" customFormat="1" ht="15" customHeight="1"/>
    <row r="96" spans="1:28" s="21" customFormat="1" ht="15" customHeight="1"/>
    <row r="97" s="21" customFormat="1" ht="15" customHeight="1"/>
    <row r="98" s="21" customFormat="1" ht="15" customHeight="1"/>
    <row r="99" s="21" customFormat="1" ht="15" customHeight="1"/>
    <row r="100" s="21" customFormat="1" ht="15" customHeight="1"/>
    <row r="101" s="21" customFormat="1" ht="15" customHeight="1"/>
    <row r="102" s="21" customFormat="1" ht="15" customHeight="1"/>
    <row r="103" s="21" customFormat="1" ht="15" customHeight="1"/>
    <row r="104" s="21" customFormat="1" ht="15" customHeight="1"/>
    <row r="105" s="21" customFormat="1" ht="15" customHeight="1"/>
    <row r="106" s="21" customFormat="1" ht="15" customHeight="1"/>
    <row r="107" s="21" customFormat="1" ht="15" customHeight="1"/>
    <row r="108" s="21" customFormat="1" ht="15" customHeight="1"/>
    <row r="109" s="21" customFormat="1" ht="15" customHeight="1"/>
    <row r="110" s="21" customFormat="1" ht="15" customHeight="1"/>
    <row r="111" s="21" customFormat="1" ht="15" customHeight="1"/>
    <row r="112" s="21" customFormat="1" ht="15" customHeight="1"/>
    <row r="113" s="21" customFormat="1" ht="15" customHeight="1"/>
    <row r="114" s="21" customFormat="1" ht="15" customHeight="1"/>
    <row r="115" s="21" customFormat="1" ht="15" customHeight="1"/>
  </sheetData>
  <mergeCells count="396">
    <mergeCell ref="S29:T29"/>
    <mergeCell ref="V29:W29"/>
    <mergeCell ref="N33:O33"/>
    <mergeCell ref="Q33:R33"/>
    <mergeCell ref="X32:Y33"/>
    <mergeCell ref="Z32:AA33"/>
    <mergeCell ref="X35:Y35"/>
    <mergeCell ref="Z35:AA35"/>
    <mergeCell ref="T36:V36"/>
    <mergeCell ref="X36:Y36"/>
    <mergeCell ref="Z36:AA36"/>
    <mergeCell ref="X23:AB24"/>
    <mergeCell ref="AC21:AD22"/>
    <mergeCell ref="AE21:AF22"/>
    <mergeCell ref="C22:G22"/>
    <mergeCell ref="I22:J22"/>
    <mergeCell ref="L22:M22"/>
    <mergeCell ref="N22:O22"/>
    <mergeCell ref="Q22:R22"/>
    <mergeCell ref="X22:Y22"/>
    <mergeCell ref="AA22:AB22"/>
    <mergeCell ref="AC23:AD24"/>
    <mergeCell ref="AE23:AF24"/>
    <mergeCell ref="C24:G24"/>
    <mergeCell ref="I24:J24"/>
    <mergeCell ref="L24:M24"/>
    <mergeCell ref="N24:O24"/>
    <mergeCell ref="Q24:R24"/>
    <mergeCell ref="S24:T24"/>
    <mergeCell ref="Y21:AA21"/>
    <mergeCell ref="AC19:AD20"/>
    <mergeCell ref="AE19:AF20"/>
    <mergeCell ref="C20:G20"/>
    <mergeCell ref="I20:J20"/>
    <mergeCell ref="L20:M20"/>
    <mergeCell ref="S20:T20"/>
    <mergeCell ref="V20:W20"/>
    <mergeCell ref="X20:Y20"/>
    <mergeCell ref="AA20:AB20"/>
    <mergeCell ref="AC17:AD18"/>
    <mergeCell ref="AE17:AF18"/>
    <mergeCell ref="C18:G18"/>
    <mergeCell ref="N18:O18"/>
    <mergeCell ref="Q18:R18"/>
    <mergeCell ref="S18:T18"/>
    <mergeCell ref="V18:W18"/>
    <mergeCell ref="B16:C16"/>
    <mergeCell ref="T17:V17"/>
    <mergeCell ref="AE15:AF15"/>
    <mergeCell ref="D16:G16"/>
    <mergeCell ref="J16:L16"/>
    <mergeCell ref="O16:Q16"/>
    <mergeCell ref="T16:V16"/>
    <mergeCell ref="Y16:AA16"/>
    <mergeCell ref="AC16:AD16"/>
    <mergeCell ref="AE16:AF16"/>
    <mergeCell ref="AC15:AD15"/>
    <mergeCell ref="AC12:AD13"/>
    <mergeCell ref="AE12:AF13"/>
    <mergeCell ref="S9:T9"/>
    <mergeCell ref="X9:Y9"/>
    <mergeCell ref="AA9:AB9"/>
    <mergeCell ref="L13:M13"/>
    <mergeCell ref="N13:O13"/>
    <mergeCell ref="Q13:R13"/>
    <mergeCell ref="X12:AB13"/>
    <mergeCell ref="Y8:AA8"/>
    <mergeCell ref="AC10:AD11"/>
    <mergeCell ref="AE10:AF11"/>
    <mergeCell ref="Y6:AA6"/>
    <mergeCell ref="AC6:AD7"/>
    <mergeCell ref="AE6:AF7"/>
    <mergeCell ref="C7:G7"/>
    <mergeCell ref="N7:O7"/>
    <mergeCell ref="AC8:AD9"/>
    <mergeCell ref="AE8:AF9"/>
    <mergeCell ref="C9:G9"/>
    <mergeCell ref="I9:J9"/>
    <mergeCell ref="L9:M9"/>
    <mergeCell ref="AA7:AB7"/>
    <mergeCell ref="Q11:R11"/>
    <mergeCell ref="X11:Y11"/>
    <mergeCell ref="AA11:AB11"/>
    <mergeCell ref="Y10:AA10"/>
    <mergeCell ref="D1:AE1"/>
    <mergeCell ref="C3:G3"/>
    <mergeCell ref="AC4:AD4"/>
    <mergeCell ref="B5:C5"/>
    <mergeCell ref="O5:Q5"/>
    <mergeCell ref="AE4:AF4"/>
    <mergeCell ref="T5:V5"/>
    <mergeCell ref="Y5:AA5"/>
    <mergeCell ref="AC5:AD5"/>
    <mergeCell ref="AE5:AF5"/>
    <mergeCell ref="D5:G5"/>
    <mergeCell ref="J5:L5"/>
    <mergeCell ref="A6:A7"/>
    <mergeCell ref="B6:D6"/>
    <mergeCell ref="Q7:R7"/>
    <mergeCell ref="S7:T7"/>
    <mergeCell ref="V7:W7"/>
    <mergeCell ref="X7:Y7"/>
    <mergeCell ref="F6:G6"/>
    <mergeCell ref="I6:M7"/>
    <mergeCell ref="O6:Q6"/>
    <mergeCell ref="T6:V6"/>
    <mergeCell ref="A8:A9"/>
    <mergeCell ref="B8:D8"/>
    <mergeCell ref="F8:G8"/>
    <mergeCell ref="J8:L8"/>
    <mergeCell ref="N8:R9"/>
    <mergeCell ref="T8:V8"/>
    <mergeCell ref="V9:W9"/>
    <mergeCell ref="A10:A11"/>
    <mergeCell ref="B10:D10"/>
    <mergeCell ref="F10:G10"/>
    <mergeCell ref="J10:L10"/>
    <mergeCell ref="O10:Q10"/>
    <mergeCell ref="S10:W11"/>
    <mergeCell ref="C11:G11"/>
    <mergeCell ref="I11:J11"/>
    <mergeCell ref="L11:M11"/>
    <mergeCell ref="N11:O11"/>
    <mergeCell ref="A12:A13"/>
    <mergeCell ref="B12:D12"/>
    <mergeCell ref="F12:G12"/>
    <mergeCell ref="J12:L12"/>
    <mergeCell ref="O12:Q12"/>
    <mergeCell ref="T12:V12"/>
    <mergeCell ref="S13:T13"/>
    <mergeCell ref="V13:W13"/>
    <mergeCell ref="C13:G13"/>
    <mergeCell ref="I13:J13"/>
    <mergeCell ref="A17:A18"/>
    <mergeCell ref="B17:D17"/>
    <mergeCell ref="F17:G17"/>
    <mergeCell ref="I17:M18"/>
    <mergeCell ref="O17:Q17"/>
    <mergeCell ref="Y17:AA17"/>
    <mergeCell ref="A19:A20"/>
    <mergeCell ref="B19:D19"/>
    <mergeCell ref="F19:G19"/>
    <mergeCell ref="J19:L19"/>
    <mergeCell ref="N19:R20"/>
    <mergeCell ref="T19:V19"/>
    <mergeCell ref="Y19:AA19"/>
    <mergeCell ref="X18:Y18"/>
    <mergeCell ref="AA18:AB18"/>
    <mergeCell ref="A21:A22"/>
    <mergeCell ref="B21:D21"/>
    <mergeCell ref="F21:G21"/>
    <mergeCell ref="J21:L21"/>
    <mergeCell ref="O21:Q21"/>
    <mergeCell ref="S21:W22"/>
    <mergeCell ref="A23:A24"/>
    <mergeCell ref="B23:D23"/>
    <mergeCell ref="F23:G23"/>
    <mergeCell ref="J23:L23"/>
    <mergeCell ref="O23:Q23"/>
    <mergeCell ref="T23:V23"/>
    <mergeCell ref="V24:W24"/>
    <mergeCell ref="A32:A33"/>
    <mergeCell ref="B32:D32"/>
    <mergeCell ref="F32:G32"/>
    <mergeCell ref="J32:L32"/>
    <mergeCell ref="O32:Q32"/>
    <mergeCell ref="S32:W33"/>
    <mergeCell ref="A30:A31"/>
    <mergeCell ref="B30:D30"/>
    <mergeCell ref="A28:A29"/>
    <mergeCell ref="Q29:R29"/>
    <mergeCell ref="J30:L30"/>
    <mergeCell ref="N30:R31"/>
    <mergeCell ref="C31:G31"/>
    <mergeCell ref="F30:G30"/>
    <mergeCell ref="B28:D28"/>
    <mergeCell ref="F28:G28"/>
    <mergeCell ref="I28:M29"/>
    <mergeCell ref="O28:Q28"/>
    <mergeCell ref="C29:G29"/>
    <mergeCell ref="N29:O29"/>
    <mergeCell ref="V31:W31"/>
    <mergeCell ref="T30:V30"/>
    <mergeCell ref="I31:J31"/>
    <mergeCell ref="L31:M31"/>
    <mergeCell ref="O37:Q37"/>
    <mergeCell ref="T37:V37"/>
    <mergeCell ref="C33:G33"/>
    <mergeCell ref="I33:J33"/>
    <mergeCell ref="L33:M33"/>
    <mergeCell ref="Z26:AA26"/>
    <mergeCell ref="X27:Y27"/>
    <mergeCell ref="Z27:AA27"/>
    <mergeCell ref="X28:Y29"/>
    <mergeCell ref="Z28:AA29"/>
    <mergeCell ref="X30:Y31"/>
    <mergeCell ref="Z30:AA31"/>
    <mergeCell ref="X26:Y26"/>
    <mergeCell ref="S31:T31"/>
    <mergeCell ref="B27:C27"/>
    <mergeCell ref="T28:V28"/>
    <mergeCell ref="T27:V27"/>
    <mergeCell ref="D27:G27"/>
    <mergeCell ref="J27:L27"/>
    <mergeCell ref="O27:Q27"/>
    <mergeCell ref="B36:C36"/>
    <mergeCell ref="D36:G36"/>
    <mergeCell ref="J36:L36"/>
    <mergeCell ref="O36:Q36"/>
    <mergeCell ref="Z37:AA38"/>
    <mergeCell ref="C38:G38"/>
    <mergeCell ref="N38:O38"/>
    <mergeCell ref="Q38:R38"/>
    <mergeCell ref="S38:T38"/>
    <mergeCell ref="V38:W38"/>
    <mergeCell ref="X37:Y38"/>
    <mergeCell ref="A39:A40"/>
    <mergeCell ref="B39:D39"/>
    <mergeCell ref="F39:G39"/>
    <mergeCell ref="J39:L39"/>
    <mergeCell ref="N39:R40"/>
    <mergeCell ref="T39:V39"/>
    <mergeCell ref="X39:Y40"/>
    <mergeCell ref="Z39:AA40"/>
    <mergeCell ref="C40:G40"/>
    <mergeCell ref="I40:J40"/>
    <mergeCell ref="L40:M40"/>
    <mergeCell ref="S40:T40"/>
    <mergeCell ref="V40:W40"/>
    <mergeCell ref="A37:A38"/>
    <mergeCell ref="B37:D37"/>
    <mergeCell ref="F37:G37"/>
    <mergeCell ref="I37:M38"/>
    <mergeCell ref="A41:A42"/>
    <mergeCell ref="B41:D41"/>
    <mergeCell ref="F41:G41"/>
    <mergeCell ref="J41:L41"/>
    <mergeCell ref="O41:Q41"/>
    <mergeCell ref="S41:W42"/>
    <mergeCell ref="X41:Y42"/>
    <mergeCell ref="Z41:AA42"/>
    <mergeCell ref="C42:G42"/>
    <mergeCell ref="I42:J42"/>
    <mergeCell ref="L42:M42"/>
    <mergeCell ref="N42:O42"/>
    <mergeCell ref="Q42:R42"/>
    <mergeCell ref="X44:Y44"/>
    <mergeCell ref="Z44:AA44"/>
    <mergeCell ref="B45:C45"/>
    <mergeCell ref="D45:G45"/>
    <mergeCell ref="J45:L45"/>
    <mergeCell ref="O45:Q45"/>
    <mergeCell ref="T45:V45"/>
    <mergeCell ref="X45:Y45"/>
    <mergeCell ref="Z45:AA45"/>
    <mergeCell ref="A46:A47"/>
    <mergeCell ref="B46:D46"/>
    <mergeCell ref="F46:G46"/>
    <mergeCell ref="I46:M47"/>
    <mergeCell ref="O46:Q46"/>
    <mergeCell ref="T46:V46"/>
    <mergeCell ref="X46:Y47"/>
    <mergeCell ref="Z46:AA47"/>
    <mergeCell ref="C47:G47"/>
    <mergeCell ref="N47:O47"/>
    <mergeCell ref="Q47:R47"/>
    <mergeCell ref="S47:T47"/>
    <mergeCell ref="V47:W47"/>
    <mergeCell ref="A48:A49"/>
    <mergeCell ref="B48:D48"/>
    <mergeCell ref="F48:G48"/>
    <mergeCell ref="J48:L48"/>
    <mergeCell ref="N48:R49"/>
    <mergeCell ref="T48:V48"/>
    <mergeCell ref="X48:Y49"/>
    <mergeCell ref="Z48:AA49"/>
    <mergeCell ref="C49:G49"/>
    <mergeCell ref="I49:J49"/>
    <mergeCell ref="L49:M49"/>
    <mergeCell ref="S49:T49"/>
    <mergeCell ref="V49:W49"/>
    <mergeCell ref="A50:A51"/>
    <mergeCell ref="B50:D50"/>
    <mergeCell ref="F50:G50"/>
    <mergeCell ref="J50:L50"/>
    <mergeCell ref="O50:Q50"/>
    <mergeCell ref="S50:W51"/>
    <mergeCell ref="X50:Y51"/>
    <mergeCell ref="Z50:AA51"/>
    <mergeCell ref="C51:G51"/>
    <mergeCell ref="I51:J51"/>
    <mergeCell ref="L51:M51"/>
    <mergeCell ref="N51:O51"/>
    <mergeCell ref="Q51:R51"/>
    <mergeCell ref="D52:AE52"/>
    <mergeCell ref="C54:G54"/>
    <mergeCell ref="A56:F56"/>
    <mergeCell ref="A57:F57"/>
    <mergeCell ref="K57:L57"/>
    <mergeCell ref="R57:S57"/>
    <mergeCell ref="Y57:Z57"/>
    <mergeCell ref="A58:F58"/>
    <mergeCell ref="K58:L58"/>
    <mergeCell ref="R58:S58"/>
    <mergeCell ref="Y58:Z58"/>
    <mergeCell ref="AF58:AG58"/>
    <mergeCell ref="K59:L59"/>
    <mergeCell ref="R59:S59"/>
    <mergeCell ref="B61:I61"/>
    <mergeCell ref="A63:A64"/>
    <mergeCell ref="B63:B64"/>
    <mergeCell ref="C63:E63"/>
    <mergeCell ref="G63:H63"/>
    <mergeCell ref="D64:H64"/>
    <mergeCell ref="AA64:AA65"/>
    <mergeCell ref="AB64:AB65"/>
    <mergeCell ref="A65:A66"/>
    <mergeCell ref="B65:B66"/>
    <mergeCell ref="C65:E65"/>
    <mergeCell ref="G65:H65"/>
    <mergeCell ref="U65:Y65"/>
    <mergeCell ref="D66:H66"/>
    <mergeCell ref="T66:V66"/>
    <mergeCell ref="X66:Y66"/>
    <mergeCell ref="T64:V64"/>
    <mergeCell ref="X64:Y64"/>
    <mergeCell ref="AA66:AA67"/>
    <mergeCell ref="AB66:AB67"/>
    <mergeCell ref="A67:A68"/>
    <mergeCell ref="B67:B68"/>
    <mergeCell ref="C67:E67"/>
    <mergeCell ref="G67:H67"/>
    <mergeCell ref="U67:Y67"/>
    <mergeCell ref="D68:H68"/>
    <mergeCell ref="B70:I70"/>
    <mergeCell ref="A72:A73"/>
    <mergeCell ref="B72:B73"/>
    <mergeCell ref="C72:E72"/>
    <mergeCell ref="G72:H72"/>
    <mergeCell ref="D73:H73"/>
    <mergeCell ref="AA73:AA74"/>
    <mergeCell ref="AB73:AB74"/>
    <mergeCell ref="A74:A75"/>
    <mergeCell ref="B74:B75"/>
    <mergeCell ref="C74:E74"/>
    <mergeCell ref="G74:H74"/>
    <mergeCell ref="U74:Y74"/>
    <mergeCell ref="D75:H75"/>
    <mergeCell ref="T75:V75"/>
    <mergeCell ref="X75:Y75"/>
    <mergeCell ref="T73:V73"/>
    <mergeCell ref="X73:Y73"/>
    <mergeCell ref="AA75:AA76"/>
    <mergeCell ref="AB75:AB76"/>
    <mergeCell ref="A76:A77"/>
    <mergeCell ref="B76:B77"/>
    <mergeCell ref="C76:E76"/>
    <mergeCell ref="G76:H76"/>
    <mergeCell ref="U76:Y76"/>
    <mergeCell ref="D77:H77"/>
    <mergeCell ref="B79:H79"/>
    <mergeCell ref="T80:V80"/>
    <mergeCell ref="X80:Y80"/>
    <mergeCell ref="AA80:AA81"/>
    <mergeCell ref="AB80:AB81"/>
    <mergeCell ref="A81:A82"/>
    <mergeCell ref="B81:B82"/>
    <mergeCell ref="C81:E81"/>
    <mergeCell ref="G81:H81"/>
    <mergeCell ref="U81:Y81"/>
    <mergeCell ref="D82:H82"/>
    <mergeCell ref="T82:V82"/>
    <mergeCell ref="X82:Y82"/>
    <mergeCell ref="AA82:AA83"/>
    <mergeCell ref="AB82:AB83"/>
    <mergeCell ref="A83:A84"/>
    <mergeCell ref="B83:B84"/>
    <mergeCell ref="C83:E83"/>
    <mergeCell ref="G83:H83"/>
    <mergeCell ref="U83:Y83"/>
    <mergeCell ref="D84:H84"/>
    <mergeCell ref="T84:V84"/>
    <mergeCell ref="X84:Y84"/>
    <mergeCell ref="AA84:AA85"/>
    <mergeCell ref="AB84:AB85"/>
    <mergeCell ref="A85:A86"/>
    <mergeCell ref="B85:B86"/>
    <mergeCell ref="C85:E85"/>
    <mergeCell ref="G85:H85"/>
    <mergeCell ref="U85:Y85"/>
    <mergeCell ref="D86:H86"/>
    <mergeCell ref="T86:V86"/>
    <mergeCell ref="X86:Y86"/>
    <mergeCell ref="AA86:AA87"/>
    <mergeCell ref="AB86:AB87"/>
    <mergeCell ref="U87:Y87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9" orientation="portrait" blackAndWhite="1" verticalDpi="300" r:id="rId1"/>
  <headerFooter differentFirst="1" alignWithMargins="0">
    <oddFooter>&amp;C&amp;10-37-</oddFooter>
    <firstFooter>&amp;C-37-</firstFooter>
  </headerFooter>
  <rowBreaks count="1" manualBreakCount="1">
    <brk id="5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4"/>
  <sheetViews>
    <sheetView topLeftCell="A16" workbookViewId="0">
      <selection activeCell="G21" sqref="G21:J26"/>
    </sheetView>
  </sheetViews>
  <sheetFormatPr defaultRowHeight="13.5"/>
  <cols>
    <col min="1" max="1" width="17.375" customWidth="1"/>
    <col min="2" max="2" width="6.25" customWidth="1"/>
    <col min="3" max="3" width="10.75" customWidth="1"/>
    <col min="4" max="8" width="3.625" customWidth="1"/>
    <col min="9" max="9" width="17.375" customWidth="1"/>
    <col min="10" max="10" width="6.25" customWidth="1"/>
    <col min="11" max="11" width="10.75" customWidth="1"/>
  </cols>
  <sheetData>
    <row r="1" spans="1:11" ht="29.25" customHeight="1">
      <c r="A1" s="467" t="s">
        <v>888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9" customHeight="1">
      <c r="A3" s="517"/>
      <c r="B3" s="519"/>
      <c r="C3" s="518"/>
      <c r="D3" s="449" t="str">
        <f>IF(E3="","",IF(E3&gt;G3,1,0)+IF(E5&gt;G5,1,0)+IF(E7&gt;G7,1,0))</f>
        <v/>
      </c>
      <c r="E3" s="458"/>
      <c r="F3" s="459" t="s">
        <v>869</v>
      </c>
      <c r="G3" s="458"/>
      <c r="H3" s="452" t="str">
        <f>IF(E3="","",IF(E3&lt;G3,1,0)+IF(E5&lt;G5,1,0)+IF(E7&lt;G7,1,0))</f>
        <v/>
      </c>
      <c r="I3" s="517"/>
      <c r="J3" s="519"/>
      <c r="K3" s="518"/>
    </row>
    <row r="4" spans="1:11" ht="9" customHeight="1">
      <c r="A4" s="515"/>
      <c r="B4" s="520"/>
      <c r="C4" s="513"/>
      <c r="D4" s="450"/>
      <c r="E4" s="445"/>
      <c r="F4" s="447"/>
      <c r="G4" s="445"/>
      <c r="H4" s="453"/>
      <c r="I4" s="515"/>
      <c r="J4" s="520"/>
      <c r="K4" s="513"/>
    </row>
    <row r="5" spans="1:11" ht="9" customHeight="1">
      <c r="A5" s="515"/>
      <c r="B5" s="520"/>
      <c r="C5" s="513"/>
      <c r="D5" s="450"/>
      <c r="E5" s="445"/>
      <c r="F5" s="447" t="s">
        <v>869</v>
      </c>
      <c r="G5" s="445"/>
      <c r="H5" s="453"/>
      <c r="I5" s="515"/>
      <c r="J5" s="520"/>
      <c r="K5" s="513"/>
    </row>
    <row r="6" spans="1:11" ht="9" customHeight="1">
      <c r="A6" s="515"/>
      <c r="B6" s="520"/>
      <c r="C6" s="513"/>
      <c r="D6" s="450"/>
      <c r="E6" s="445"/>
      <c r="F6" s="447"/>
      <c r="G6" s="445"/>
      <c r="H6" s="453"/>
      <c r="I6" s="515"/>
      <c r="J6" s="520"/>
      <c r="K6" s="513"/>
    </row>
    <row r="7" spans="1:11" ht="9" customHeight="1">
      <c r="A7" s="515"/>
      <c r="B7" s="520"/>
      <c r="C7" s="513"/>
      <c r="D7" s="450"/>
      <c r="E7" s="445"/>
      <c r="F7" s="447" t="s">
        <v>869</v>
      </c>
      <c r="G7" s="445"/>
      <c r="H7" s="453"/>
      <c r="I7" s="515"/>
      <c r="J7" s="520"/>
      <c r="K7" s="513"/>
    </row>
    <row r="8" spans="1:11" ht="9" customHeight="1">
      <c r="A8" s="516"/>
      <c r="B8" s="521"/>
      <c r="C8" s="514"/>
      <c r="D8" s="451"/>
      <c r="E8" s="446"/>
      <c r="F8" s="448"/>
      <c r="G8" s="446"/>
      <c r="H8" s="454"/>
      <c r="I8" s="516"/>
      <c r="J8" s="521"/>
      <c r="K8" s="514"/>
    </row>
    <row r="9" spans="1:11" ht="52.5" customHeight="1">
      <c r="A9" s="152"/>
      <c r="B9" s="154"/>
      <c r="C9" s="152"/>
      <c r="D9" s="153"/>
      <c r="E9" s="152"/>
      <c r="F9" s="149"/>
      <c r="G9" s="152"/>
      <c r="H9" s="153"/>
      <c r="I9" s="152"/>
      <c r="J9" s="154"/>
      <c r="K9" s="152"/>
    </row>
    <row r="10" spans="1:11" ht="29.25" customHeight="1">
      <c r="A10" s="467" t="s">
        <v>889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23.25" customHeight="1">
      <c r="A11" s="468" t="s">
        <v>870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 ht="9" customHeight="1">
      <c r="A12" s="517"/>
      <c r="B12" s="519"/>
      <c r="C12" s="518"/>
      <c r="D12" s="449" t="str">
        <f>IF(E12="","",IF(E12&gt;G12,1,0)+IF(E14&gt;G14,1,0)+IF(E16&gt;G16,1,0))</f>
        <v/>
      </c>
      <c r="E12" s="458"/>
      <c r="F12" s="459" t="s">
        <v>869</v>
      </c>
      <c r="G12" s="458"/>
      <c r="H12" s="452" t="str">
        <f>IF(E12="","",IF(E12&lt;G12,1,0)+IF(E14&lt;G14,1,0)+IF(E16&lt;G16,1,0))</f>
        <v/>
      </c>
      <c r="I12" s="517"/>
      <c r="J12" s="519"/>
      <c r="K12" s="518"/>
    </row>
    <row r="13" spans="1:11" ht="9" customHeight="1">
      <c r="A13" s="515"/>
      <c r="B13" s="520"/>
      <c r="C13" s="513"/>
      <c r="D13" s="450"/>
      <c r="E13" s="445"/>
      <c r="F13" s="447"/>
      <c r="G13" s="445"/>
      <c r="H13" s="453"/>
      <c r="I13" s="515"/>
      <c r="J13" s="520"/>
      <c r="K13" s="513"/>
    </row>
    <row r="14" spans="1:11" ht="9" customHeight="1">
      <c r="A14" s="515"/>
      <c r="B14" s="520"/>
      <c r="C14" s="513"/>
      <c r="D14" s="450"/>
      <c r="E14" s="445"/>
      <c r="F14" s="447" t="s">
        <v>869</v>
      </c>
      <c r="G14" s="445"/>
      <c r="H14" s="453"/>
      <c r="I14" s="515"/>
      <c r="J14" s="520"/>
      <c r="K14" s="513"/>
    </row>
    <row r="15" spans="1:11" ht="9" customHeight="1">
      <c r="A15" s="515"/>
      <c r="B15" s="520"/>
      <c r="C15" s="513"/>
      <c r="D15" s="450"/>
      <c r="E15" s="445"/>
      <c r="F15" s="447"/>
      <c r="G15" s="445"/>
      <c r="H15" s="453"/>
      <c r="I15" s="515"/>
      <c r="J15" s="520"/>
      <c r="K15" s="513"/>
    </row>
    <row r="16" spans="1:11" ht="9" customHeight="1">
      <c r="A16" s="515"/>
      <c r="B16" s="520"/>
      <c r="C16" s="513"/>
      <c r="D16" s="450"/>
      <c r="E16" s="445"/>
      <c r="F16" s="447" t="s">
        <v>869</v>
      </c>
      <c r="G16" s="445"/>
      <c r="H16" s="453"/>
      <c r="I16" s="515"/>
      <c r="J16" s="520"/>
      <c r="K16" s="513"/>
    </row>
    <row r="17" spans="1:11" ht="9" customHeight="1">
      <c r="A17" s="516"/>
      <c r="B17" s="521"/>
      <c r="C17" s="514"/>
      <c r="D17" s="451"/>
      <c r="E17" s="446"/>
      <c r="F17" s="448"/>
      <c r="G17" s="446"/>
      <c r="H17" s="454"/>
      <c r="I17" s="516"/>
      <c r="J17" s="521"/>
      <c r="K17" s="514"/>
    </row>
    <row r="18" spans="1:11" ht="52.5" customHeight="1">
      <c r="A18" s="152"/>
      <c r="B18" s="154"/>
      <c r="C18" s="152"/>
      <c r="D18" s="153"/>
      <c r="E18" s="152"/>
      <c r="F18" s="149"/>
      <c r="G18" s="152"/>
      <c r="H18" s="153"/>
      <c r="I18" s="152"/>
      <c r="J18" s="154"/>
      <c r="K18" s="152"/>
    </row>
    <row r="19" spans="1:11" ht="29.25" customHeight="1">
      <c r="A19" s="467" t="s">
        <v>890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</row>
    <row r="20" spans="1:11" ht="23.25" customHeight="1">
      <c r="A20" s="468" t="s">
        <v>870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 ht="9" customHeight="1">
      <c r="A21" s="517"/>
      <c r="B21" s="519"/>
      <c r="C21" s="518"/>
      <c r="D21" s="449" t="str">
        <f>IF(E21="","",IF(E21&gt;G21,1,0)+IF(E23&gt;G23,1,0)+IF(E25&gt;G25,1,0))</f>
        <v/>
      </c>
      <c r="E21" s="458"/>
      <c r="F21" s="459" t="s">
        <v>869</v>
      </c>
      <c r="G21" s="458"/>
      <c r="H21" s="452" t="str">
        <f>IF(E21="","",IF(E21&lt;G21,1,0)+IF(E23&lt;G23,1,0)+IF(E25&lt;G25,1,0))</f>
        <v/>
      </c>
      <c r="I21" s="517"/>
      <c r="J21" s="519"/>
      <c r="K21" s="518"/>
    </row>
    <row r="22" spans="1:11" ht="9" customHeight="1">
      <c r="A22" s="515"/>
      <c r="B22" s="520"/>
      <c r="C22" s="513"/>
      <c r="D22" s="450"/>
      <c r="E22" s="445"/>
      <c r="F22" s="447"/>
      <c r="G22" s="445"/>
      <c r="H22" s="453"/>
      <c r="I22" s="515"/>
      <c r="J22" s="520"/>
      <c r="K22" s="513"/>
    </row>
    <row r="23" spans="1:11" ht="9" customHeight="1">
      <c r="A23" s="515"/>
      <c r="B23" s="520"/>
      <c r="C23" s="513"/>
      <c r="D23" s="450"/>
      <c r="E23" s="445"/>
      <c r="F23" s="447" t="s">
        <v>869</v>
      </c>
      <c r="G23" s="445"/>
      <c r="H23" s="453"/>
      <c r="I23" s="515"/>
      <c r="J23" s="520"/>
      <c r="K23" s="513"/>
    </row>
    <row r="24" spans="1:11" ht="9" customHeight="1">
      <c r="A24" s="515"/>
      <c r="B24" s="520"/>
      <c r="C24" s="513"/>
      <c r="D24" s="450"/>
      <c r="E24" s="445"/>
      <c r="F24" s="447"/>
      <c r="G24" s="445"/>
      <c r="H24" s="453"/>
      <c r="I24" s="515"/>
      <c r="J24" s="520"/>
      <c r="K24" s="513"/>
    </row>
    <row r="25" spans="1:11" ht="9" customHeight="1">
      <c r="A25" s="515"/>
      <c r="B25" s="520"/>
      <c r="C25" s="513"/>
      <c r="D25" s="450"/>
      <c r="E25" s="445"/>
      <c r="F25" s="447" t="s">
        <v>869</v>
      </c>
      <c r="G25" s="445"/>
      <c r="H25" s="453"/>
      <c r="I25" s="515"/>
      <c r="J25" s="520"/>
      <c r="K25" s="513"/>
    </row>
    <row r="26" spans="1:11" ht="9" customHeight="1">
      <c r="A26" s="516"/>
      <c r="B26" s="521"/>
      <c r="C26" s="514"/>
      <c r="D26" s="451"/>
      <c r="E26" s="446"/>
      <c r="F26" s="448"/>
      <c r="G26" s="446"/>
      <c r="H26" s="454"/>
      <c r="I26" s="516"/>
      <c r="J26" s="521"/>
      <c r="K26" s="514"/>
    </row>
    <row r="27" spans="1:11" ht="52.5" customHeight="1">
      <c r="A27" s="152"/>
      <c r="B27" s="154"/>
      <c r="C27" s="152"/>
      <c r="D27" s="153"/>
      <c r="E27" s="152"/>
      <c r="F27" s="149"/>
      <c r="G27" s="152"/>
      <c r="H27" s="153"/>
      <c r="I27" s="152"/>
      <c r="J27" s="154"/>
      <c r="K27" s="152"/>
    </row>
    <row r="28" spans="1:11" ht="29.25" customHeight="1">
      <c r="A28" s="467" t="s">
        <v>891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23.25" customHeight="1">
      <c r="A29" s="468" t="s">
        <v>870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9" customHeight="1">
      <c r="A30" s="517"/>
      <c r="B30" s="519"/>
      <c r="C30" s="518"/>
      <c r="D30" s="449" t="str">
        <f>IF(E30="","",IF(E30&gt;G30,1,0)+IF(E32&gt;G32,1,0)+IF(E34&gt;G34,1,0))</f>
        <v/>
      </c>
      <c r="E30" s="458"/>
      <c r="F30" s="459" t="s">
        <v>869</v>
      </c>
      <c r="G30" s="458"/>
      <c r="H30" s="452" t="str">
        <f>IF(E30="","",IF(E30&lt;G30,1,0)+IF(E32&lt;G32,1,0)+IF(E34&lt;G34,1,0))</f>
        <v/>
      </c>
      <c r="I30" s="517"/>
      <c r="J30" s="519"/>
      <c r="K30" s="518"/>
    </row>
    <row r="31" spans="1:11" ht="9" customHeight="1">
      <c r="A31" s="515"/>
      <c r="B31" s="520"/>
      <c r="C31" s="513"/>
      <c r="D31" s="450"/>
      <c r="E31" s="445"/>
      <c r="F31" s="447"/>
      <c r="G31" s="445"/>
      <c r="H31" s="453"/>
      <c r="I31" s="515"/>
      <c r="J31" s="520"/>
      <c r="K31" s="513"/>
    </row>
    <row r="32" spans="1:11" ht="9" customHeight="1">
      <c r="A32" s="515"/>
      <c r="B32" s="520"/>
      <c r="C32" s="513"/>
      <c r="D32" s="450"/>
      <c r="E32" s="445"/>
      <c r="F32" s="447" t="s">
        <v>869</v>
      </c>
      <c r="G32" s="445"/>
      <c r="H32" s="453"/>
      <c r="I32" s="515"/>
      <c r="J32" s="520"/>
      <c r="K32" s="513"/>
    </row>
    <row r="33" spans="1:11" ht="9" customHeight="1">
      <c r="A33" s="515"/>
      <c r="B33" s="520"/>
      <c r="C33" s="513"/>
      <c r="D33" s="450"/>
      <c r="E33" s="445"/>
      <c r="F33" s="447"/>
      <c r="G33" s="445"/>
      <c r="H33" s="453"/>
      <c r="I33" s="515"/>
      <c r="J33" s="520"/>
      <c r="K33" s="513"/>
    </row>
    <row r="34" spans="1:11" ht="9" customHeight="1">
      <c r="A34" s="515"/>
      <c r="B34" s="520"/>
      <c r="C34" s="513"/>
      <c r="D34" s="450"/>
      <c r="E34" s="445"/>
      <c r="F34" s="447" t="s">
        <v>869</v>
      </c>
      <c r="G34" s="445"/>
      <c r="H34" s="453"/>
      <c r="I34" s="515"/>
      <c r="J34" s="520"/>
      <c r="K34" s="513"/>
    </row>
    <row r="35" spans="1:11" ht="9" customHeight="1">
      <c r="A35" s="516"/>
      <c r="B35" s="521"/>
      <c r="C35" s="514"/>
      <c r="D35" s="451"/>
      <c r="E35" s="446"/>
      <c r="F35" s="448"/>
      <c r="G35" s="446"/>
      <c r="H35" s="454"/>
      <c r="I35" s="516"/>
      <c r="J35" s="521"/>
      <c r="K35" s="514"/>
    </row>
    <row r="36" spans="1:11" ht="52.5" customHeight="1">
      <c r="A36" s="152"/>
      <c r="B36" s="154"/>
      <c r="C36" s="152"/>
      <c r="D36" s="153"/>
      <c r="E36" s="152"/>
      <c r="F36" s="149"/>
      <c r="G36" s="152"/>
      <c r="H36" s="153"/>
      <c r="I36" s="152"/>
      <c r="J36" s="154"/>
      <c r="K36" s="152"/>
    </row>
    <row r="37" spans="1:11" ht="29.25" customHeight="1">
      <c r="A37" s="467" t="s">
        <v>892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</row>
    <row r="38" spans="1:11" ht="23.25" customHeight="1">
      <c r="A38" s="468" t="s">
        <v>870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</row>
    <row r="39" spans="1:11" ht="9" customHeight="1">
      <c r="A39" s="517"/>
      <c r="B39" s="519"/>
      <c r="C39" s="518"/>
      <c r="D39" s="449" t="str">
        <f>IF(E39="","",IF(E39&gt;G39,1,0)+IF(E41&gt;G41,1,0)+IF(E43&gt;G43,1,0))</f>
        <v/>
      </c>
      <c r="E39" s="458"/>
      <c r="F39" s="459" t="s">
        <v>869</v>
      </c>
      <c r="G39" s="458"/>
      <c r="H39" s="452" t="str">
        <f>IF(E39="","",IF(E39&lt;G39,1,0)+IF(E41&lt;G41,1,0)+IF(E43&lt;G43,1,0))</f>
        <v/>
      </c>
      <c r="I39" s="517"/>
      <c r="J39" s="519"/>
      <c r="K39" s="518"/>
    </row>
    <row r="40" spans="1:11" ht="9" customHeight="1">
      <c r="A40" s="515"/>
      <c r="B40" s="520"/>
      <c r="C40" s="513"/>
      <c r="D40" s="450"/>
      <c r="E40" s="445"/>
      <c r="F40" s="447"/>
      <c r="G40" s="445"/>
      <c r="H40" s="453"/>
      <c r="I40" s="515"/>
      <c r="J40" s="520"/>
      <c r="K40" s="513"/>
    </row>
    <row r="41" spans="1:11" ht="9" customHeight="1">
      <c r="A41" s="515"/>
      <c r="B41" s="520"/>
      <c r="C41" s="513"/>
      <c r="D41" s="450"/>
      <c r="E41" s="445"/>
      <c r="F41" s="447" t="s">
        <v>869</v>
      </c>
      <c r="G41" s="445"/>
      <c r="H41" s="453"/>
      <c r="I41" s="515"/>
      <c r="J41" s="520"/>
      <c r="K41" s="513"/>
    </row>
    <row r="42" spans="1:11" ht="9" customHeight="1">
      <c r="A42" s="515"/>
      <c r="B42" s="520"/>
      <c r="C42" s="513"/>
      <c r="D42" s="450"/>
      <c r="E42" s="445"/>
      <c r="F42" s="447"/>
      <c r="G42" s="445"/>
      <c r="H42" s="453"/>
      <c r="I42" s="515"/>
      <c r="J42" s="520"/>
      <c r="K42" s="513"/>
    </row>
    <row r="43" spans="1:11" ht="9" customHeight="1">
      <c r="A43" s="515"/>
      <c r="B43" s="520"/>
      <c r="C43" s="513"/>
      <c r="D43" s="450"/>
      <c r="E43" s="445"/>
      <c r="F43" s="447" t="s">
        <v>869</v>
      </c>
      <c r="G43" s="445"/>
      <c r="H43" s="453"/>
      <c r="I43" s="515"/>
      <c r="J43" s="520"/>
      <c r="K43" s="513"/>
    </row>
    <row r="44" spans="1:11" ht="9" customHeight="1">
      <c r="A44" s="516"/>
      <c r="B44" s="521"/>
      <c r="C44" s="514"/>
      <c r="D44" s="451"/>
      <c r="E44" s="446"/>
      <c r="F44" s="448"/>
      <c r="G44" s="446"/>
      <c r="H44" s="454"/>
      <c r="I44" s="516"/>
      <c r="J44" s="521"/>
      <c r="K44" s="514"/>
    </row>
  </sheetData>
  <mergeCells count="95">
    <mergeCell ref="E43:E44"/>
    <mergeCell ref="F43:F44"/>
    <mergeCell ref="G43:G44"/>
    <mergeCell ref="A37:K37"/>
    <mergeCell ref="A38:K38"/>
    <mergeCell ref="A39:A44"/>
    <mergeCell ref="B39:B44"/>
    <mergeCell ref="C39:C44"/>
    <mergeCell ref="D39:D44"/>
    <mergeCell ref="E39:E40"/>
    <mergeCell ref="F39:F40"/>
    <mergeCell ref="G39:G40"/>
    <mergeCell ref="H39:H44"/>
    <mergeCell ref="I39:I44"/>
    <mergeCell ref="J39:J44"/>
    <mergeCell ref="K39:K44"/>
    <mergeCell ref="E41:E42"/>
    <mergeCell ref="F41:F42"/>
    <mergeCell ref="G41:G42"/>
    <mergeCell ref="K30:K35"/>
    <mergeCell ref="E32:E33"/>
    <mergeCell ref="F32:F33"/>
    <mergeCell ref="G32:G33"/>
    <mergeCell ref="E34:E35"/>
    <mergeCell ref="F34:F35"/>
    <mergeCell ref="G34:G35"/>
    <mergeCell ref="F30:F31"/>
    <mergeCell ref="G30:G31"/>
    <mergeCell ref="H30:H35"/>
    <mergeCell ref="I30:I35"/>
    <mergeCell ref="J30:J35"/>
    <mergeCell ref="A30:A35"/>
    <mergeCell ref="B30:B35"/>
    <mergeCell ref="C30:C35"/>
    <mergeCell ref="D30:D35"/>
    <mergeCell ref="E30:E31"/>
    <mergeCell ref="E25:E26"/>
    <mergeCell ref="F25:F26"/>
    <mergeCell ref="G25:G26"/>
    <mergeCell ref="A28:K28"/>
    <mergeCell ref="A29:K29"/>
    <mergeCell ref="A19:K19"/>
    <mergeCell ref="A20:K20"/>
    <mergeCell ref="A21:A26"/>
    <mergeCell ref="B21:B26"/>
    <mergeCell ref="C21:C26"/>
    <mergeCell ref="D21:D26"/>
    <mergeCell ref="E21:E22"/>
    <mergeCell ref="F21:F22"/>
    <mergeCell ref="G21:G22"/>
    <mergeCell ref="H21:H26"/>
    <mergeCell ref="I21:I26"/>
    <mergeCell ref="J21:J26"/>
    <mergeCell ref="K21:K26"/>
    <mergeCell ref="E23:E24"/>
    <mergeCell ref="F23:F24"/>
    <mergeCell ref="G23:G24"/>
    <mergeCell ref="K12:K17"/>
    <mergeCell ref="E14:E15"/>
    <mergeCell ref="F14:F15"/>
    <mergeCell ref="G14:G15"/>
    <mergeCell ref="E16:E17"/>
    <mergeCell ref="F16:F17"/>
    <mergeCell ref="G16:G17"/>
    <mergeCell ref="F12:F13"/>
    <mergeCell ref="G12:G13"/>
    <mergeCell ref="H12:H17"/>
    <mergeCell ref="I12:I17"/>
    <mergeCell ref="J12:J17"/>
    <mergeCell ref="A12:A17"/>
    <mergeCell ref="B12:B17"/>
    <mergeCell ref="C12:C17"/>
    <mergeCell ref="D12:D17"/>
    <mergeCell ref="E12:E13"/>
    <mergeCell ref="E7:E8"/>
    <mergeCell ref="F7:F8"/>
    <mergeCell ref="G7:G8"/>
    <mergeCell ref="A10:K10"/>
    <mergeCell ref="A11:K11"/>
    <mergeCell ref="A1:K1"/>
    <mergeCell ref="A2:K2"/>
    <mergeCell ref="A3:A8"/>
    <mergeCell ref="B3:B8"/>
    <mergeCell ref="C3:C8"/>
    <mergeCell ref="D3:D8"/>
    <mergeCell ref="E3:E4"/>
    <mergeCell ref="F3:F4"/>
    <mergeCell ref="G3:G4"/>
    <mergeCell ref="H3:H8"/>
    <mergeCell ref="I3:I8"/>
    <mergeCell ref="J3:J8"/>
    <mergeCell ref="K3:K8"/>
    <mergeCell ref="E5:E6"/>
    <mergeCell ref="F5:F6"/>
    <mergeCell ref="G5:G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9"/>
  <sheetViews>
    <sheetView workbookViewId="0">
      <selection activeCell="G17" sqref="G17:J22"/>
    </sheetView>
  </sheetViews>
  <sheetFormatPr defaultRowHeight="13.5"/>
  <cols>
    <col min="1" max="1" width="10.75" customWidth="1"/>
    <col min="2" max="2" width="21.875" customWidth="1"/>
    <col min="3" max="7" width="3.625" customWidth="1"/>
    <col min="8" max="8" width="21.875" customWidth="1"/>
    <col min="9" max="9" width="10.75" customWidth="1"/>
  </cols>
  <sheetData>
    <row r="1" spans="1:9" ht="29.25" customHeight="1">
      <c r="A1" s="467" t="s">
        <v>872</v>
      </c>
      <c r="B1" s="467"/>
      <c r="C1" s="467"/>
      <c r="D1" s="467"/>
      <c r="E1" s="467"/>
      <c r="F1" s="467"/>
      <c r="G1" s="467"/>
      <c r="H1" s="467"/>
      <c r="I1" s="467"/>
    </row>
    <row r="2" spans="1:9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</row>
    <row r="3" spans="1:9" ht="45" customHeight="1">
      <c r="A3" s="147" t="s">
        <v>862</v>
      </c>
      <c r="B3" s="151"/>
      <c r="C3" s="463" t="str">
        <f>IF(C5="","",COUNTIF(C5:C34,2))</f>
        <v/>
      </c>
      <c r="D3" s="463"/>
      <c r="E3" s="465" t="s">
        <v>869</v>
      </c>
      <c r="F3" s="463" t="str">
        <f>IF(C5="","",COUNTIF(G5:G34,2))</f>
        <v/>
      </c>
      <c r="G3" s="463"/>
      <c r="H3" s="151"/>
      <c r="I3" s="147" t="s">
        <v>862</v>
      </c>
    </row>
    <row r="4" spans="1:9" ht="21" customHeight="1">
      <c r="A4" s="148" t="s">
        <v>863</v>
      </c>
      <c r="B4" s="150"/>
      <c r="C4" s="464"/>
      <c r="D4" s="464"/>
      <c r="E4" s="466"/>
      <c r="F4" s="464"/>
      <c r="G4" s="464"/>
      <c r="H4" s="150"/>
      <c r="I4" s="148" t="s">
        <v>863</v>
      </c>
    </row>
    <row r="5" spans="1:9" ht="9" customHeight="1">
      <c r="A5" s="456" t="s">
        <v>864</v>
      </c>
      <c r="B5" s="455"/>
      <c r="C5" s="449" t="str">
        <f>IF(D5="","",IF(D5&gt;F5,1,0)+IF(D7&gt;F7,1,0)+IF(D9&gt;F9,1,0))</f>
        <v/>
      </c>
      <c r="D5" s="458"/>
      <c r="E5" s="459" t="s">
        <v>869</v>
      </c>
      <c r="F5" s="458"/>
      <c r="G5" s="452" t="str">
        <f>IF(D5="","",IF(D5&lt;F5,1,0)+IF(D7&lt;F7,1,0)+IF(D9&lt;F9,1,0))</f>
        <v/>
      </c>
      <c r="H5" s="455"/>
      <c r="I5" s="456" t="s">
        <v>864</v>
      </c>
    </row>
    <row r="6" spans="1:9" ht="9" customHeight="1">
      <c r="A6" s="457"/>
      <c r="B6" s="443"/>
      <c r="C6" s="450"/>
      <c r="D6" s="445"/>
      <c r="E6" s="447"/>
      <c r="F6" s="445"/>
      <c r="G6" s="453"/>
      <c r="H6" s="443"/>
      <c r="I6" s="457"/>
    </row>
    <row r="7" spans="1:9" ht="9" customHeight="1">
      <c r="A7" s="457"/>
      <c r="B7" s="443"/>
      <c r="C7" s="450"/>
      <c r="D7" s="445"/>
      <c r="E7" s="447" t="s">
        <v>869</v>
      </c>
      <c r="F7" s="445"/>
      <c r="G7" s="453"/>
      <c r="H7" s="443"/>
      <c r="I7" s="457"/>
    </row>
    <row r="8" spans="1:9" ht="9" customHeight="1">
      <c r="A8" s="457"/>
      <c r="B8" s="443"/>
      <c r="C8" s="450"/>
      <c r="D8" s="445"/>
      <c r="E8" s="447"/>
      <c r="F8" s="445"/>
      <c r="G8" s="453"/>
      <c r="H8" s="443"/>
      <c r="I8" s="457"/>
    </row>
    <row r="9" spans="1:9" ht="9" customHeight="1">
      <c r="A9" s="457"/>
      <c r="B9" s="443"/>
      <c r="C9" s="450"/>
      <c r="D9" s="445"/>
      <c r="E9" s="447" t="s">
        <v>869</v>
      </c>
      <c r="F9" s="445"/>
      <c r="G9" s="453"/>
      <c r="H9" s="443"/>
      <c r="I9" s="457"/>
    </row>
    <row r="10" spans="1:9" ht="9" customHeight="1">
      <c r="A10" s="457"/>
      <c r="B10" s="444"/>
      <c r="C10" s="451"/>
      <c r="D10" s="446"/>
      <c r="E10" s="448"/>
      <c r="F10" s="446"/>
      <c r="G10" s="454"/>
      <c r="H10" s="444"/>
      <c r="I10" s="457"/>
    </row>
    <row r="11" spans="1:9" ht="9" customHeight="1">
      <c r="A11" s="456" t="s">
        <v>865</v>
      </c>
      <c r="B11" s="455"/>
      <c r="C11" s="449" t="str">
        <f t="shared" ref="C11" si="0">IF(D11="","",IF(D11&gt;F11,1,0)+IF(D13&gt;F13,1,0)+IF(D15&gt;F15,1,0))</f>
        <v/>
      </c>
      <c r="D11" s="458"/>
      <c r="E11" s="459" t="s">
        <v>869</v>
      </c>
      <c r="F11" s="458"/>
      <c r="G11" s="452" t="str">
        <f t="shared" ref="G11" si="1">IF(D11="","",IF(D11&lt;F11,1,0)+IF(D13&lt;F13,1,0)+IF(D15&lt;F15,1,0))</f>
        <v/>
      </c>
      <c r="H11" s="455"/>
      <c r="I11" s="456" t="s">
        <v>865</v>
      </c>
    </row>
    <row r="12" spans="1:9" ht="9" customHeight="1">
      <c r="A12" s="457"/>
      <c r="B12" s="443"/>
      <c r="C12" s="450"/>
      <c r="D12" s="445"/>
      <c r="E12" s="447"/>
      <c r="F12" s="445"/>
      <c r="G12" s="453"/>
      <c r="H12" s="443"/>
      <c r="I12" s="457"/>
    </row>
    <row r="13" spans="1:9" ht="9" customHeight="1">
      <c r="A13" s="457"/>
      <c r="B13" s="443"/>
      <c r="C13" s="450"/>
      <c r="D13" s="445"/>
      <c r="E13" s="447" t="s">
        <v>869</v>
      </c>
      <c r="F13" s="445"/>
      <c r="G13" s="453"/>
      <c r="H13" s="443"/>
      <c r="I13" s="457"/>
    </row>
    <row r="14" spans="1:9" ht="9" customHeight="1">
      <c r="A14" s="457"/>
      <c r="B14" s="443"/>
      <c r="C14" s="450"/>
      <c r="D14" s="445"/>
      <c r="E14" s="447"/>
      <c r="F14" s="445"/>
      <c r="G14" s="453"/>
      <c r="H14" s="443"/>
      <c r="I14" s="457"/>
    </row>
    <row r="15" spans="1:9" ht="9" customHeight="1">
      <c r="A15" s="457"/>
      <c r="B15" s="443"/>
      <c r="C15" s="450"/>
      <c r="D15" s="445"/>
      <c r="E15" s="447" t="s">
        <v>869</v>
      </c>
      <c r="F15" s="445"/>
      <c r="G15" s="453"/>
      <c r="H15" s="443"/>
      <c r="I15" s="457"/>
    </row>
    <row r="16" spans="1:9" ht="9" customHeight="1">
      <c r="A16" s="457"/>
      <c r="B16" s="444"/>
      <c r="C16" s="451"/>
      <c r="D16" s="446"/>
      <c r="E16" s="448"/>
      <c r="F16" s="446"/>
      <c r="G16" s="454"/>
      <c r="H16" s="444"/>
      <c r="I16" s="457"/>
    </row>
    <row r="17" spans="1:9" ht="9" customHeight="1">
      <c r="A17" s="456" t="s">
        <v>866</v>
      </c>
      <c r="B17" s="460"/>
      <c r="C17" s="449" t="str">
        <f t="shared" ref="C17" si="2">IF(D17="","",IF(D17&gt;F17,1,0)+IF(D19&gt;F19,1,0)+IF(D21&gt;F21,1,0))</f>
        <v/>
      </c>
      <c r="D17" s="458"/>
      <c r="E17" s="459" t="s">
        <v>869</v>
      </c>
      <c r="F17" s="458"/>
      <c r="G17" s="452" t="str">
        <f t="shared" ref="G17" si="3">IF(D17="","",IF(D17&lt;F17,1,0)+IF(D19&lt;F19,1,0)+IF(D21&lt;F21,1,0))</f>
        <v/>
      </c>
      <c r="H17" s="460"/>
      <c r="I17" s="456" t="s">
        <v>866</v>
      </c>
    </row>
    <row r="18" spans="1:9" ht="9" customHeight="1">
      <c r="A18" s="457"/>
      <c r="B18" s="461"/>
      <c r="C18" s="450"/>
      <c r="D18" s="445"/>
      <c r="E18" s="447"/>
      <c r="F18" s="445"/>
      <c r="G18" s="453"/>
      <c r="H18" s="461"/>
      <c r="I18" s="457"/>
    </row>
    <row r="19" spans="1:9" ht="9" customHeight="1">
      <c r="A19" s="457"/>
      <c r="B19" s="461"/>
      <c r="C19" s="450"/>
      <c r="D19" s="445"/>
      <c r="E19" s="447" t="s">
        <v>869</v>
      </c>
      <c r="F19" s="445"/>
      <c r="G19" s="453"/>
      <c r="H19" s="461"/>
      <c r="I19" s="457"/>
    </row>
    <row r="20" spans="1:9" ht="9" customHeight="1">
      <c r="A20" s="457"/>
      <c r="B20" s="461"/>
      <c r="C20" s="450"/>
      <c r="D20" s="445"/>
      <c r="E20" s="447"/>
      <c r="F20" s="445"/>
      <c r="G20" s="453"/>
      <c r="H20" s="461"/>
      <c r="I20" s="457"/>
    </row>
    <row r="21" spans="1:9" ht="9" customHeight="1">
      <c r="A21" s="457"/>
      <c r="B21" s="461"/>
      <c r="C21" s="450"/>
      <c r="D21" s="445"/>
      <c r="E21" s="447" t="s">
        <v>869</v>
      </c>
      <c r="F21" s="445"/>
      <c r="G21" s="453"/>
      <c r="H21" s="461"/>
      <c r="I21" s="457"/>
    </row>
    <row r="22" spans="1:9" ht="9" customHeight="1">
      <c r="A22" s="457"/>
      <c r="B22" s="462"/>
      <c r="C22" s="451"/>
      <c r="D22" s="446"/>
      <c r="E22" s="448"/>
      <c r="F22" s="446"/>
      <c r="G22" s="454"/>
      <c r="H22" s="462"/>
      <c r="I22" s="457"/>
    </row>
    <row r="23" spans="1:9" ht="9" customHeight="1">
      <c r="A23" s="456" t="s">
        <v>867</v>
      </c>
      <c r="B23" s="460"/>
      <c r="C23" s="449" t="str">
        <f t="shared" ref="C23" si="4">IF(D23="","",IF(D23&gt;F23,1,0)+IF(D25&gt;F25,1,0)+IF(D27&gt;F27,1,0))</f>
        <v/>
      </c>
      <c r="D23" s="458"/>
      <c r="E23" s="459" t="s">
        <v>869</v>
      </c>
      <c r="F23" s="458"/>
      <c r="G23" s="452" t="str">
        <f t="shared" ref="G23" si="5">IF(D23="","",IF(D23&lt;F23,1,0)+IF(D25&lt;F25,1,0)+IF(D27&lt;F27,1,0))</f>
        <v/>
      </c>
      <c r="H23" s="460"/>
      <c r="I23" s="456" t="s">
        <v>867</v>
      </c>
    </row>
    <row r="24" spans="1:9" ht="9" customHeight="1">
      <c r="A24" s="457"/>
      <c r="B24" s="461"/>
      <c r="C24" s="450"/>
      <c r="D24" s="445"/>
      <c r="E24" s="447"/>
      <c r="F24" s="445"/>
      <c r="G24" s="453"/>
      <c r="H24" s="461"/>
      <c r="I24" s="457"/>
    </row>
    <row r="25" spans="1:9" ht="9" customHeight="1">
      <c r="A25" s="457"/>
      <c r="B25" s="461"/>
      <c r="C25" s="450"/>
      <c r="D25" s="445"/>
      <c r="E25" s="447" t="s">
        <v>869</v>
      </c>
      <c r="F25" s="445"/>
      <c r="G25" s="453"/>
      <c r="H25" s="461"/>
      <c r="I25" s="457"/>
    </row>
    <row r="26" spans="1:9" ht="9" customHeight="1">
      <c r="A26" s="457"/>
      <c r="B26" s="461"/>
      <c r="C26" s="450"/>
      <c r="D26" s="445"/>
      <c r="E26" s="447"/>
      <c r="F26" s="445"/>
      <c r="G26" s="453"/>
      <c r="H26" s="461"/>
      <c r="I26" s="457"/>
    </row>
    <row r="27" spans="1:9" ht="9" customHeight="1">
      <c r="A27" s="457"/>
      <c r="B27" s="461"/>
      <c r="C27" s="450"/>
      <c r="D27" s="445"/>
      <c r="E27" s="447" t="s">
        <v>869</v>
      </c>
      <c r="F27" s="445"/>
      <c r="G27" s="453"/>
      <c r="H27" s="461"/>
      <c r="I27" s="457"/>
    </row>
    <row r="28" spans="1:9" ht="9" customHeight="1">
      <c r="A28" s="457"/>
      <c r="B28" s="462"/>
      <c r="C28" s="451"/>
      <c r="D28" s="446"/>
      <c r="E28" s="448"/>
      <c r="F28" s="446"/>
      <c r="G28" s="454"/>
      <c r="H28" s="462"/>
      <c r="I28" s="457"/>
    </row>
    <row r="29" spans="1:9" ht="9" customHeight="1">
      <c r="A29" s="456" t="s">
        <v>868</v>
      </c>
      <c r="B29" s="455"/>
      <c r="C29" s="449" t="str">
        <f t="shared" ref="C29" si="6">IF(D29="","",IF(D29&gt;F29,1,0)+IF(D31&gt;F31,1,0)+IF(D33&gt;F33,1,0))</f>
        <v/>
      </c>
      <c r="D29" s="458"/>
      <c r="E29" s="459" t="s">
        <v>869</v>
      </c>
      <c r="F29" s="458"/>
      <c r="G29" s="452" t="str">
        <f t="shared" ref="G29" si="7">IF(D29="","",IF(D29&lt;F29,1,0)+IF(D31&lt;F31,1,0)+IF(D33&lt;F33,1,0))</f>
        <v/>
      </c>
      <c r="H29" s="455"/>
      <c r="I29" s="456" t="s">
        <v>868</v>
      </c>
    </row>
    <row r="30" spans="1:9" ht="9" customHeight="1">
      <c r="A30" s="457"/>
      <c r="B30" s="443"/>
      <c r="C30" s="450"/>
      <c r="D30" s="445"/>
      <c r="E30" s="447"/>
      <c r="F30" s="445"/>
      <c r="G30" s="453"/>
      <c r="H30" s="443"/>
      <c r="I30" s="457"/>
    </row>
    <row r="31" spans="1:9" ht="9" customHeight="1">
      <c r="A31" s="457"/>
      <c r="B31" s="443"/>
      <c r="C31" s="450"/>
      <c r="D31" s="445"/>
      <c r="E31" s="447" t="s">
        <v>869</v>
      </c>
      <c r="F31" s="445"/>
      <c r="G31" s="453"/>
      <c r="H31" s="443"/>
      <c r="I31" s="457"/>
    </row>
    <row r="32" spans="1:9" ht="9" customHeight="1">
      <c r="A32" s="457"/>
      <c r="B32" s="443"/>
      <c r="C32" s="450"/>
      <c r="D32" s="445"/>
      <c r="E32" s="447"/>
      <c r="F32" s="445"/>
      <c r="G32" s="453"/>
      <c r="H32" s="443"/>
      <c r="I32" s="457"/>
    </row>
    <row r="33" spans="1:9" ht="9" customHeight="1">
      <c r="A33" s="457"/>
      <c r="B33" s="443"/>
      <c r="C33" s="450"/>
      <c r="D33" s="445"/>
      <c r="E33" s="447" t="s">
        <v>869</v>
      </c>
      <c r="F33" s="445"/>
      <c r="G33" s="453"/>
      <c r="H33" s="443"/>
      <c r="I33" s="457"/>
    </row>
    <row r="34" spans="1:9" ht="9" customHeight="1">
      <c r="A34" s="457"/>
      <c r="B34" s="444"/>
      <c r="C34" s="451"/>
      <c r="D34" s="446"/>
      <c r="E34" s="448"/>
      <c r="F34" s="446"/>
      <c r="G34" s="454"/>
      <c r="H34" s="444"/>
      <c r="I34" s="457"/>
    </row>
    <row r="35" spans="1:9" ht="16.5" customHeight="1">
      <c r="A35" s="149"/>
      <c r="B35" s="152"/>
      <c r="C35" s="153"/>
      <c r="D35" s="152"/>
      <c r="E35" s="149"/>
      <c r="F35" s="152"/>
      <c r="G35" s="153"/>
      <c r="H35" s="152"/>
    </row>
    <row r="36" spans="1:9" ht="29.25" customHeight="1">
      <c r="A36" s="467" t="s">
        <v>871</v>
      </c>
      <c r="B36" s="467"/>
      <c r="C36" s="467"/>
      <c r="D36" s="467"/>
      <c r="E36" s="467"/>
      <c r="F36" s="467"/>
      <c r="G36" s="467"/>
      <c r="H36" s="467"/>
      <c r="I36" s="467"/>
    </row>
    <row r="37" spans="1:9" ht="23.25" customHeight="1">
      <c r="A37" s="468" t="s">
        <v>870</v>
      </c>
      <c r="B37" s="468"/>
      <c r="C37" s="468"/>
      <c r="D37" s="468"/>
      <c r="E37" s="468"/>
      <c r="F37" s="468"/>
      <c r="G37" s="468"/>
      <c r="H37" s="468"/>
      <c r="I37" s="468"/>
    </row>
    <row r="38" spans="1:9" ht="45" customHeight="1">
      <c r="A38" s="147" t="s">
        <v>862</v>
      </c>
      <c r="B38" s="151"/>
      <c r="C38" s="463" t="str">
        <f>IF(C40="","",COUNTIF(C40:C69,2))</f>
        <v/>
      </c>
      <c r="D38" s="463"/>
      <c r="E38" s="465" t="s">
        <v>869</v>
      </c>
      <c r="F38" s="463" t="str">
        <f>IF(C40="","",COUNTIF(G40:G69,2))</f>
        <v/>
      </c>
      <c r="G38" s="463"/>
      <c r="H38" s="151"/>
      <c r="I38" s="147" t="s">
        <v>862</v>
      </c>
    </row>
    <row r="39" spans="1:9" ht="21" customHeight="1">
      <c r="A39" s="148" t="s">
        <v>863</v>
      </c>
      <c r="B39" s="150"/>
      <c r="C39" s="464"/>
      <c r="D39" s="464"/>
      <c r="E39" s="466"/>
      <c r="F39" s="464"/>
      <c r="G39" s="464"/>
      <c r="H39" s="150"/>
      <c r="I39" s="148" t="s">
        <v>863</v>
      </c>
    </row>
    <row r="40" spans="1:9" ht="9" customHeight="1">
      <c r="A40" s="456" t="s">
        <v>864</v>
      </c>
      <c r="B40" s="455"/>
      <c r="C40" s="449" t="str">
        <f>IF(D40="","",IF(D40&gt;F40,1,0)+IF(D42&gt;F42,1,0)+IF(D44&gt;F44,1,0))</f>
        <v/>
      </c>
      <c r="D40" s="458"/>
      <c r="E40" s="459" t="s">
        <v>869</v>
      </c>
      <c r="F40" s="458"/>
      <c r="G40" s="452" t="str">
        <f>IF(D40="","",IF(D40&lt;F40,1,0)+IF(D42&lt;F42,1,0)+IF(D44&lt;F44,1,0))</f>
        <v/>
      </c>
      <c r="H40" s="455"/>
      <c r="I40" s="456" t="s">
        <v>864</v>
      </c>
    </row>
    <row r="41" spans="1:9" ht="9" customHeight="1">
      <c r="A41" s="457"/>
      <c r="B41" s="443"/>
      <c r="C41" s="450"/>
      <c r="D41" s="445"/>
      <c r="E41" s="447"/>
      <c r="F41" s="445"/>
      <c r="G41" s="453"/>
      <c r="H41" s="443"/>
      <c r="I41" s="457"/>
    </row>
    <row r="42" spans="1:9" ht="9" customHeight="1">
      <c r="A42" s="457"/>
      <c r="B42" s="443"/>
      <c r="C42" s="450"/>
      <c r="D42" s="445"/>
      <c r="E42" s="447" t="s">
        <v>869</v>
      </c>
      <c r="F42" s="445"/>
      <c r="G42" s="453"/>
      <c r="H42" s="443"/>
      <c r="I42" s="457"/>
    </row>
    <row r="43" spans="1:9" ht="9" customHeight="1">
      <c r="A43" s="457"/>
      <c r="B43" s="443"/>
      <c r="C43" s="450"/>
      <c r="D43" s="445"/>
      <c r="E43" s="447"/>
      <c r="F43" s="445"/>
      <c r="G43" s="453"/>
      <c r="H43" s="443"/>
      <c r="I43" s="457"/>
    </row>
    <row r="44" spans="1:9" ht="9" customHeight="1">
      <c r="A44" s="457"/>
      <c r="B44" s="443"/>
      <c r="C44" s="450"/>
      <c r="D44" s="445"/>
      <c r="E44" s="447" t="s">
        <v>869</v>
      </c>
      <c r="F44" s="445"/>
      <c r="G44" s="453"/>
      <c r="H44" s="443"/>
      <c r="I44" s="457"/>
    </row>
    <row r="45" spans="1:9" ht="9" customHeight="1">
      <c r="A45" s="457"/>
      <c r="B45" s="444"/>
      <c r="C45" s="451"/>
      <c r="D45" s="446"/>
      <c r="E45" s="448"/>
      <c r="F45" s="446"/>
      <c r="G45" s="454"/>
      <c r="H45" s="444"/>
      <c r="I45" s="457"/>
    </row>
    <row r="46" spans="1:9" ht="9" customHeight="1">
      <c r="A46" s="456" t="s">
        <v>865</v>
      </c>
      <c r="B46" s="455"/>
      <c r="C46" s="449" t="str">
        <f t="shared" ref="C46" si="8">IF(D46="","",IF(D46&gt;F46,1,0)+IF(D48&gt;F48,1,0)+IF(D50&gt;F50,1,0))</f>
        <v/>
      </c>
      <c r="D46" s="458"/>
      <c r="E46" s="459" t="s">
        <v>869</v>
      </c>
      <c r="F46" s="458"/>
      <c r="G46" s="452" t="str">
        <f t="shared" ref="G46" si="9">IF(D46="","",IF(D46&lt;F46,1,0)+IF(D48&lt;F48,1,0)+IF(D50&lt;F50,1,0))</f>
        <v/>
      </c>
      <c r="H46" s="455"/>
      <c r="I46" s="456" t="s">
        <v>865</v>
      </c>
    </row>
    <row r="47" spans="1:9" ht="9" customHeight="1">
      <c r="A47" s="457"/>
      <c r="B47" s="443"/>
      <c r="C47" s="450"/>
      <c r="D47" s="445"/>
      <c r="E47" s="447"/>
      <c r="F47" s="445"/>
      <c r="G47" s="453"/>
      <c r="H47" s="443"/>
      <c r="I47" s="457"/>
    </row>
    <row r="48" spans="1:9" ht="9" customHeight="1">
      <c r="A48" s="457"/>
      <c r="B48" s="443"/>
      <c r="C48" s="450"/>
      <c r="D48" s="445"/>
      <c r="E48" s="447" t="s">
        <v>869</v>
      </c>
      <c r="F48" s="445"/>
      <c r="G48" s="453"/>
      <c r="H48" s="443"/>
      <c r="I48" s="457"/>
    </row>
    <row r="49" spans="1:9" ht="9" customHeight="1">
      <c r="A49" s="457"/>
      <c r="B49" s="443"/>
      <c r="C49" s="450"/>
      <c r="D49" s="445"/>
      <c r="E49" s="447"/>
      <c r="F49" s="445"/>
      <c r="G49" s="453"/>
      <c r="H49" s="443"/>
      <c r="I49" s="457"/>
    </row>
    <row r="50" spans="1:9" ht="9" customHeight="1">
      <c r="A50" s="457"/>
      <c r="B50" s="443"/>
      <c r="C50" s="450"/>
      <c r="D50" s="445"/>
      <c r="E50" s="447" t="s">
        <v>869</v>
      </c>
      <c r="F50" s="445"/>
      <c r="G50" s="453"/>
      <c r="H50" s="443"/>
      <c r="I50" s="457"/>
    </row>
    <row r="51" spans="1:9" ht="9" customHeight="1">
      <c r="A51" s="457"/>
      <c r="B51" s="444"/>
      <c r="C51" s="451"/>
      <c r="D51" s="446"/>
      <c r="E51" s="448"/>
      <c r="F51" s="446"/>
      <c r="G51" s="454"/>
      <c r="H51" s="444"/>
      <c r="I51" s="457"/>
    </row>
    <row r="52" spans="1:9" ht="9" customHeight="1">
      <c r="A52" s="456" t="s">
        <v>866</v>
      </c>
      <c r="B52" s="460"/>
      <c r="C52" s="449" t="str">
        <f t="shared" ref="C52" si="10">IF(D52="","",IF(D52&gt;F52,1,0)+IF(D54&gt;F54,1,0)+IF(D56&gt;F56,1,0))</f>
        <v/>
      </c>
      <c r="D52" s="458"/>
      <c r="E52" s="459" t="s">
        <v>869</v>
      </c>
      <c r="F52" s="458"/>
      <c r="G52" s="452" t="str">
        <f t="shared" ref="G52" si="11">IF(D52="","",IF(D52&lt;F52,1,0)+IF(D54&lt;F54,1,0)+IF(D56&lt;F56,1,0))</f>
        <v/>
      </c>
      <c r="H52" s="460"/>
      <c r="I52" s="456" t="s">
        <v>866</v>
      </c>
    </row>
    <row r="53" spans="1:9" ht="9" customHeight="1">
      <c r="A53" s="457"/>
      <c r="B53" s="461"/>
      <c r="C53" s="450"/>
      <c r="D53" s="445"/>
      <c r="E53" s="447"/>
      <c r="F53" s="445"/>
      <c r="G53" s="453"/>
      <c r="H53" s="461"/>
      <c r="I53" s="457"/>
    </row>
    <row r="54" spans="1:9" ht="9" customHeight="1">
      <c r="A54" s="457"/>
      <c r="B54" s="461"/>
      <c r="C54" s="450"/>
      <c r="D54" s="445"/>
      <c r="E54" s="447" t="s">
        <v>869</v>
      </c>
      <c r="F54" s="445"/>
      <c r="G54" s="453"/>
      <c r="H54" s="461"/>
      <c r="I54" s="457"/>
    </row>
    <row r="55" spans="1:9" ht="9" customHeight="1">
      <c r="A55" s="457"/>
      <c r="B55" s="461"/>
      <c r="C55" s="450"/>
      <c r="D55" s="445"/>
      <c r="E55" s="447"/>
      <c r="F55" s="445"/>
      <c r="G55" s="453"/>
      <c r="H55" s="461"/>
      <c r="I55" s="457"/>
    </row>
    <row r="56" spans="1:9" ht="9" customHeight="1">
      <c r="A56" s="457"/>
      <c r="B56" s="461"/>
      <c r="C56" s="450"/>
      <c r="D56" s="445"/>
      <c r="E56" s="447" t="s">
        <v>869</v>
      </c>
      <c r="F56" s="445"/>
      <c r="G56" s="453"/>
      <c r="H56" s="461"/>
      <c r="I56" s="457"/>
    </row>
    <row r="57" spans="1:9" ht="9" customHeight="1">
      <c r="A57" s="457"/>
      <c r="B57" s="462"/>
      <c r="C57" s="451"/>
      <c r="D57" s="446"/>
      <c r="E57" s="448"/>
      <c r="F57" s="446"/>
      <c r="G57" s="454"/>
      <c r="H57" s="462"/>
      <c r="I57" s="457"/>
    </row>
    <row r="58" spans="1:9" ht="9" customHeight="1">
      <c r="A58" s="456" t="s">
        <v>867</v>
      </c>
      <c r="B58" s="460"/>
      <c r="C58" s="449" t="str">
        <f t="shared" ref="C58" si="12">IF(D58="","",IF(D58&gt;F58,1,0)+IF(D60&gt;F60,1,0)+IF(D62&gt;F62,1,0))</f>
        <v/>
      </c>
      <c r="D58" s="458"/>
      <c r="E58" s="459" t="s">
        <v>869</v>
      </c>
      <c r="F58" s="458"/>
      <c r="G58" s="452" t="str">
        <f t="shared" ref="G58" si="13">IF(D58="","",IF(D58&lt;F58,1,0)+IF(D60&lt;F60,1,0)+IF(D62&lt;F62,1,0))</f>
        <v/>
      </c>
      <c r="H58" s="460"/>
      <c r="I58" s="456" t="s">
        <v>867</v>
      </c>
    </row>
    <row r="59" spans="1:9" ht="9" customHeight="1">
      <c r="A59" s="457"/>
      <c r="B59" s="461"/>
      <c r="C59" s="450"/>
      <c r="D59" s="445"/>
      <c r="E59" s="447"/>
      <c r="F59" s="445"/>
      <c r="G59" s="453"/>
      <c r="H59" s="461"/>
      <c r="I59" s="457"/>
    </row>
    <row r="60" spans="1:9" ht="9" customHeight="1">
      <c r="A60" s="457"/>
      <c r="B60" s="461"/>
      <c r="C60" s="450"/>
      <c r="D60" s="445"/>
      <c r="E60" s="447" t="s">
        <v>869</v>
      </c>
      <c r="F60" s="445"/>
      <c r="G60" s="453"/>
      <c r="H60" s="461"/>
      <c r="I60" s="457"/>
    </row>
    <row r="61" spans="1:9" ht="9" customHeight="1">
      <c r="A61" s="457"/>
      <c r="B61" s="461"/>
      <c r="C61" s="450"/>
      <c r="D61" s="445"/>
      <c r="E61" s="447"/>
      <c r="F61" s="445"/>
      <c r="G61" s="453"/>
      <c r="H61" s="461"/>
      <c r="I61" s="457"/>
    </row>
    <row r="62" spans="1:9" ht="9" customHeight="1">
      <c r="A62" s="457"/>
      <c r="B62" s="461"/>
      <c r="C62" s="450"/>
      <c r="D62" s="445"/>
      <c r="E62" s="447" t="s">
        <v>869</v>
      </c>
      <c r="F62" s="445"/>
      <c r="G62" s="453"/>
      <c r="H62" s="461"/>
      <c r="I62" s="457"/>
    </row>
    <row r="63" spans="1:9" ht="9" customHeight="1">
      <c r="A63" s="457"/>
      <c r="B63" s="462"/>
      <c r="C63" s="451"/>
      <c r="D63" s="446"/>
      <c r="E63" s="448"/>
      <c r="F63" s="446"/>
      <c r="G63" s="454"/>
      <c r="H63" s="462"/>
      <c r="I63" s="457"/>
    </row>
    <row r="64" spans="1:9" ht="9" customHeight="1">
      <c r="A64" s="456" t="s">
        <v>868</v>
      </c>
      <c r="B64" s="455"/>
      <c r="C64" s="449" t="str">
        <f t="shared" ref="C64" si="14">IF(D64="","",IF(D64&gt;F64,1,0)+IF(D66&gt;F66,1,0)+IF(D68&gt;F68,1,0))</f>
        <v/>
      </c>
      <c r="D64" s="458"/>
      <c r="E64" s="459" t="s">
        <v>869</v>
      </c>
      <c r="F64" s="458"/>
      <c r="G64" s="452" t="str">
        <f t="shared" ref="G64" si="15">IF(D64="","",IF(D64&lt;F64,1,0)+IF(D66&lt;F66,1,0)+IF(D68&lt;F68,1,0))</f>
        <v/>
      </c>
      <c r="H64" s="455"/>
      <c r="I64" s="456" t="s">
        <v>868</v>
      </c>
    </row>
    <row r="65" spans="1:9" ht="9" customHeight="1">
      <c r="A65" s="457"/>
      <c r="B65" s="443"/>
      <c r="C65" s="450"/>
      <c r="D65" s="445"/>
      <c r="E65" s="447"/>
      <c r="F65" s="445"/>
      <c r="G65" s="453"/>
      <c r="H65" s="443"/>
      <c r="I65" s="457"/>
    </row>
    <row r="66" spans="1:9" ht="9" customHeight="1">
      <c r="A66" s="457"/>
      <c r="B66" s="443"/>
      <c r="C66" s="450"/>
      <c r="D66" s="445"/>
      <c r="E66" s="447" t="s">
        <v>869</v>
      </c>
      <c r="F66" s="445"/>
      <c r="G66" s="453"/>
      <c r="H66" s="443"/>
      <c r="I66" s="457"/>
    </row>
    <row r="67" spans="1:9" ht="9" customHeight="1">
      <c r="A67" s="457"/>
      <c r="B67" s="443"/>
      <c r="C67" s="450"/>
      <c r="D67" s="445"/>
      <c r="E67" s="447"/>
      <c r="F67" s="445"/>
      <c r="G67" s="453"/>
      <c r="H67" s="443"/>
      <c r="I67" s="457"/>
    </row>
    <row r="68" spans="1:9" ht="9" customHeight="1">
      <c r="A68" s="457"/>
      <c r="B68" s="443"/>
      <c r="C68" s="450"/>
      <c r="D68" s="445"/>
      <c r="E68" s="447" t="s">
        <v>869</v>
      </c>
      <c r="F68" s="445"/>
      <c r="G68" s="453"/>
      <c r="H68" s="443"/>
      <c r="I68" s="457"/>
    </row>
    <row r="69" spans="1:9" ht="9" customHeight="1">
      <c r="A69" s="457"/>
      <c r="B69" s="444"/>
      <c r="C69" s="451"/>
      <c r="D69" s="446"/>
      <c r="E69" s="448"/>
      <c r="F69" s="446"/>
      <c r="G69" s="454"/>
      <c r="H69" s="444"/>
      <c r="I69" s="457"/>
    </row>
  </sheetData>
  <mergeCells count="172">
    <mergeCell ref="I64:I69"/>
    <mergeCell ref="A36:I36"/>
    <mergeCell ref="A37:I37"/>
    <mergeCell ref="A1:I1"/>
    <mergeCell ref="A2:I2"/>
    <mergeCell ref="I5:I10"/>
    <mergeCell ref="I11:I16"/>
    <mergeCell ref="I17:I22"/>
    <mergeCell ref="I23:I28"/>
    <mergeCell ref="I29:I34"/>
    <mergeCell ref="I40:I45"/>
    <mergeCell ref="B67:B69"/>
    <mergeCell ref="H67:H69"/>
    <mergeCell ref="D68:D69"/>
    <mergeCell ref="E68:E69"/>
    <mergeCell ref="F68:F69"/>
    <mergeCell ref="D66:D67"/>
    <mergeCell ref="E66:E67"/>
    <mergeCell ref="F66:F67"/>
    <mergeCell ref="G64:G69"/>
    <mergeCell ref="H64:H66"/>
    <mergeCell ref="F62:F63"/>
    <mergeCell ref="A64:A69"/>
    <mergeCell ref="B64:B66"/>
    <mergeCell ref="C64:C69"/>
    <mergeCell ref="D64:D65"/>
    <mergeCell ref="E64:E65"/>
    <mergeCell ref="F64:F65"/>
    <mergeCell ref="D60:D61"/>
    <mergeCell ref="E60:E61"/>
    <mergeCell ref="F60:F61"/>
    <mergeCell ref="D62:D63"/>
    <mergeCell ref="E62:E63"/>
    <mergeCell ref="A58:A63"/>
    <mergeCell ref="B58:B63"/>
    <mergeCell ref="C58:C63"/>
    <mergeCell ref="D58:D59"/>
    <mergeCell ref="E58:E59"/>
    <mergeCell ref="F58:F59"/>
    <mergeCell ref="A52:A57"/>
    <mergeCell ref="B52:B57"/>
    <mergeCell ref="C52:C57"/>
    <mergeCell ref="D52:D53"/>
    <mergeCell ref="E52:E53"/>
    <mergeCell ref="F52:F53"/>
    <mergeCell ref="D56:D57"/>
    <mergeCell ref="E56:E57"/>
    <mergeCell ref="F56:F57"/>
    <mergeCell ref="I46:I51"/>
    <mergeCell ref="D48:D49"/>
    <mergeCell ref="E48:E49"/>
    <mergeCell ref="F48:F49"/>
    <mergeCell ref="G46:G51"/>
    <mergeCell ref="H46:H48"/>
    <mergeCell ref="H49:H51"/>
    <mergeCell ref="G58:G63"/>
    <mergeCell ref="H58:H63"/>
    <mergeCell ref="D54:D55"/>
    <mergeCell ref="E54:E55"/>
    <mergeCell ref="F54:F55"/>
    <mergeCell ref="G52:G57"/>
    <mergeCell ref="H52:H57"/>
    <mergeCell ref="I52:I57"/>
    <mergeCell ref="I58:I63"/>
    <mergeCell ref="A46:A51"/>
    <mergeCell ref="B46:B48"/>
    <mergeCell ref="C46:C51"/>
    <mergeCell ref="D46:D47"/>
    <mergeCell ref="E46:E47"/>
    <mergeCell ref="F46:F47"/>
    <mergeCell ref="B49:B51"/>
    <mergeCell ref="D44:D45"/>
    <mergeCell ref="E44:E45"/>
    <mergeCell ref="F44:F45"/>
    <mergeCell ref="D50:D51"/>
    <mergeCell ref="E50:E51"/>
    <mergeCell ref="F50:F51"/>
    <mergeCell ref="D42:D43"/>
    <mergeCell ref="E42:E43"/>
    <mergeCell ref="F42:F43"/>
    <mergeCell ref="G40:G45"/>
    <mergeCell ref="H40:H42"/>
    <mergeCell ref="H43:H45"/>
    <mergeCell ref="A40:A45"/>
    <mergeCell ref="B40:B42"/>
    <mergeCell ref="C40:C45"/>
    <mergeCell ref="D40:D41"/>
    <mergeCell ref="E40:E41"/>
    <mergeCell ref="F40:F41"/>
    <mergeCell ref="B43:B45"/>
    <mergeCell ref="C38:D39"/>
    <mergeCell ref="E38:E39"/>
    <mergeCell ref="F38:G39"/>
    <mergeCell ref="H17:H22"/>
    <mergeCell ref="H23:H28"/>
    <mergeCell ref="C3:D4"/>
    <mergeCell ref="F3:G4"/>
    <mergeCell ref="E3:E4"/>
    <mergeCell ref="G29:G34"/>
    <mergeCell ref="H29:H31"/>
    <mergeCell ref="D31:D32"/>
    <mergeCell ref="E31:E32"/>
    <mergeCell ref="F31:F32"/>
    <mergeCell ref="G23:G28"/>
    <mergeCell ref="D25:D26"/>
    <mergeCell ref="E25:E26"/>
    <mergeCell ref="F25:F26"/>
    <mergeCell ref="D27:D28"/>
    <mergeCell ref="E27:E28"/>
    <mergeCell ref="F27:F28"/>
    <mergeCell ref="H11:H13"/>
    <mergeCell ref="D13:D14"/>
    <mergeCell ref="E13:E14"/>
    <mergeCell ref="F13:F14"/>
    <mergeCell ref="B32:B34"/>
    <mergeCell ref="H32:H34"/>
    <mergeCell ref="D33:D34"/>
    <mergeCell ref="E33:E34"/>
    <mergeCell ref="F33:F34"/>
    <mergeCell ref="A29:A34"/>
    <mergeCell ref="B29:B31"/>
    <mergeCell ref="C29:C34"/>
    <mergeCell ref="D29:D30"/>
    <mergeCell ref="E29:E30"/>
    <mergeCell ref="F29:F30"/>
    <mergeCell ref="G17:G22"/>
    <mergeCell ref="D19:D20"/>
    <mergeCell ref="E19:E20"/>
    <mergeCell ref="F19:F20"/>
    <mergeCell ref="D21:D22"/>
    <mergeCell ref="E21:E22"/>
    <mergeCell ref="F21:F22"/>
    <mergeCell ref="A17:A22"/>
    <mergeCell ref="C17:C22"/>
    <mergeCell ref="D17:D18"/>
    <mergeCell ref="E17:E18"/>
    <mergeCell ref="F17:F18"/>
    <mergeCell ref="B17:B22"/>
    <mergeCell ref="D9:D10"/>
    <mergeCell ref="E5:E6"/>
    <mergeCell ref="F5:F6"/>
    <mergeCell ref="B14:B16"/>
    <mergeCell ref="A23:A28"/>
    <mergeCell ref="C23:C28"/>
    <mergeCell ref="D23:D24"/>
    <mergeCell ref="E23:E24"/>
    <mergeCell ref="F23:F24"/>
    <mergeCell ref="B23:B28"/>
    <mergeCell ref="H14:H16"/>
    <mergeCell ref="D15:D16"/>
    <mergeCell ref="E15:E16"/>
    <mergeCell ref="F15:F16"/>
    <mergeCell ref="C5:C10"/>
    <mergeCell ref="G5:G10"/>
    <mergeCell ref="H5:H7"/>
    <mergeCell ref="H8:H10"/>
    <mergeCell ref="A11:A16"/>
    <mergeCell ref="B11:B13"/>
    <mergeCell ref="C11:C16"/>
    <mergeCell ref="D11:D12"/>
    <mergeCell ref="E11:E12"/>
    <mergeCell ref="F11:F12"/>
    <mergeCell ref="G11:G16"/>
    <mergeCell ref="E7:E8"/>
    <mergeCell ref="F7:F8"/>
    <mergeCell ref="E9:E10"/>
    <mergeCell ref="F9:F10"/>
    <mergeCell ref="A5:A10"/>
    <mergeCell ref="B5:B7"/>
    <mergeCell ref="B8:B10"/>
    <mergeCell ref="D5:D6"/>
    <mergeCell ref="D7:D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6"/>
  <sheetViews>
    <sheetView topLeftCell="A22" workbookViewId="0">
      <selection activeCell="G21" sqref="G21:J26"/>
    </sheetView>
  </sheetViews>
  <sheetFormatPr defaultRowHeight="13.5"/>
  <cols>
    <col min="1" max="1" width="13.75" customWidth="1"/>
    <col min="2" max="2" width="6.25" customWidth="1"/>
    <col min="3" max="3" width="13.75" customWidth="1"/>
    <col min="4" max="8" width="3.625" customWidth="1"/>
    <col min="9" max="9" width="13.75" customWidth="1"/>
    <col min="10" max="10" width="6.25" customWidth="1"/>
    <col min="11" max="11" width="13.75" customWidth="1"/>
  </cols>
  <sheetData>
    <row r="1" spans="1:11" ht="29.25" customHeight="1">
      <c r="A1" s="467" t="s">
        <v>893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9" customHeight="1">
      <c r="A3" s="517"/>
      <c r="B3" s="519"/>
      <c r="C3" s="518"/>
      <c r="D3" s="449" t="str">
        <f>IF(E3="","",IF(E3&gt;G3,1,0)+IF(E5&gt;G5,1,0)+IF(E7&gt;G7,1,0))</f>
        <v/>
      </c>
      <c r="E3" s="458"/>
      <c r="F3" s="459" t="s">
        <v>869</v>
      </c>
      <c r="G3" s="458"/>
      <c r="H3" s="452" t="str">
        <f>IF(E3="","",IF(E3&lt;G3,1,0)+IF(E5&lt;G5,1,0)+IF(E7&lt;G7,1,0))</f>
        <v/>
      </c>
      <c r="I3" s="517"/>
      <c r="J3" s="519"/>
      <c r="K3" s="518"/>
    </row>
    <row r="4" spans="1:11" ht="9" customHeight="1">
      <c r="A4" s="515"/>
      <c r="B4" s="520"/>
      <c r="C4" s="513"/>
      <c r="D4" s="450"/>
      <c r="E4" s="445"/>
      <c r="F4" s="447"/>
      <c r="G4" s="445"/>
      <c r="H4" s="453"/>
      <c r="I4" s="515"/>
      <c r="J4" s="520"/>
      <c r="K4" s="513"/>
    </row>
    <row r="5" spans="1:11" ht="9" customHeight="1">
      <c r="A5" s="515"/>
      <c r="B5" s="520"/>
      <c r="C5" s="513"/>
      <c r="D5" s="450"/>
      <c r="E5" s="445"/>
      <c r="F5" s="447" t="s">
        <v>869</v>
      </c>
      <c r="G5" s="445"/>
      <c r="H5" s="453"/>
      <c r="I5" s="515"/>
      <c r="J5" s="520"/>
      <c r="K5" s="513"/>
    </row>
    <row r="6" spans="1:11" ht="9" customHeight="1">
      <c r="A6" s="515"/>
      <c r="B6" s="520"/>
      <c r="C6" s="513"/>
      <c r="D6" s="450"/>
      <c r="E6" s="445"/>
      <c r="F6" s="447"/>
      <c r="G6" s="445"/>
      <c r="H6" s="453"/>
      <c r="I6" s="515"/>
      <c r="J6" s="520"/>
      <c r="K6" s="513"/>
    </row>
    <row r="7" spans="1:11" ht="9" customHeight="1">
      <c r="A7" s="515"/>
      <c r="B7" s="520"/>
      <c r="C7" s="513"/>
      <c r="D7" s="450"/>
      <c r="E7" s="445"/>
      <c r="F7" s="447" t="s">
        <v>869</v>
      </c>
      <c r="G7" s="445"/>
      <c r="H7" s="453"/>
      <c r="I7" s="515"/>
      <c r="J7" s="520"/>
      <c r="K7" s="513"/>
    </row>
    <row r="8" spans="1:11" ht="9" customHeight="1">
      <c r="A8" s="516"/>
      <c r="B8" s="521"/>
      <c r="C8" s="514"/>
      <c r="D8" s="451"/>
      <c r="E8" s="446"/>
      <c r="F8" s="448"/>
      <c r="G8" s="446"/>
      <c r="H8" s="454"/>
      <c r="I8" s="516"/>
      <c r="J8" s="521"/>
      <c r="K8" s="514"/>
    </row>
    <row r="9" spans="1:11" ht="52.5" customHeight="1">
      <c r="A9" s="152"/>
      <c r="B9" s="154"/>
      <c r="C9" s="152"/>
      <c r="D9" s="153"/>
      <c r="E9" s="152"/>
      <c r="F9" s="149"/>
      <c r="G9" s="152"/>
      <c r="H9" s="153"/>
      <c r="I9" s="152"/>
      <c r="J9" s="154"/>
      <c r="K9" s="152"/>
    </row>
    <row r="10" spans="1:11" ht="29.25" customHeight="1">
      <c r="A10" s="467" t="s">
        <v>894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23.25" customHeight="1">
      <c r="A11" s="468" t="s">
        <v>870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 ht="9" customHeight="1">
      <c r="A12" s="517"/>
      <c r="B12" s="519"/>
      <c r="C12" s="518"/>
      <c r="D12" s="449" t="str">
        <f>IF(E12="","",IF(E12&gt;G12,1,0)+IF(E14&gt;G14,1,0)+IF(E16&gt;G16,1,0))</f>
        <v/>
      </c>
      <c r="E12" s="458"/>
      <c r="F12" s="459" t="s">
        <v>869</v>
      </c>
      <c r="G12" s="458"/>
      <c r="H12" s="452" t="str">
        <f>IF(E12="","",IF(E12&lt;G12,1,0)+IF(E14&lt;G14,1,0)+IF(E16&lt;G16,1,0))</f>
        <v/>
      </c>
      <c r="I12" s="517"/>
      <c r="J12" s="519"/>
      <c r="K12" s="518"/>
    </row>
    <row r="13" spans="1:11" ht="9" customHeight="1">
      <c r="A13" s="515"/>
      <c r="B13" s="520"/>
      <c r="C13" s="513"/>
      <c r="D13" s="450"/>
      <c r="E13" s="445"/>
      <c r="F13" s="447"/>
      <c r="G13" s="445"/>
      <c r="H13" s="453"/>
      <c r="I13" s="515"/>
      <c r="J13" s="520"/>
      <c r="K13" s="513"/>
    </row>
    <row r="14" spans="1:11" ht="9" customHeight="1">
      <c r="A14" s="515"/>
      <c r="B14" s="520"/>
      <c r="C14" s="513"/>
      <c r="D14" s="450"/>
      <c r="E14" s="445"/>
      <c r="F14" s="447" t="s">
        <v>869</v>
      </c>
      <c r="G14" s="445"/>
      <c r="H14" s="453"/>
      <c r="I14" s="515"/>
      <c r="J14" s="520"/>
      <c r="K14" s="513"/>
    </row>
    <row r="15" spans="1:11" ht="9" customHeight="1">
      <c r="A15" s="515"/>
      <c r="B15" s="520"/>
      <c r="C15" s="513"/>
      <c r="D15" s="450"/>
      <c r="E15" s="445"/>
      <c r="F15" s="447"/>
      <c r="G15" s="445"/>
      <c r="H15" s="453"/>
      <c r="I15" s="515"/>
      <c r="J15" s="520"/>
      <c r="K15" s="513"/>
    </row>
    <row r="16" spans="1:11" ht="9" customHeight="1">
      <c r="A16" s="515"/>
      <c r="B16" s="520"/>
      <c r="C16" s="513"/>
      <c r="D16" s="450"/>
      <c r="E16" s="445"/>
      <c r="F16" s="447" t="s">
        <v>869</v>
      </c>
      <c r="G16" s="445"/>
      <c r="H16" s="453"/>
      <c r="I16" s="515"/>
      <c r="J16" s="520"/>
      <c r="K16" s="513"/>
    </row>
    <row r="17" spans="1:11" ht="9" customHeight="1">
      <c r="A17" s="516"/>
      <c r="B17" s="521"/>
      <c r="C17" s="514"/>
      <c r="D17" s="451"/>
      <c r="E17" s="446"/>
      <c r="F17" s="448"/>
      <c r="G17" s="446"/>
      <c r="H17" s="454"/>
      <c r="I17" s="516"/>
      <c r="J17" s="521"/>
      <c r="K17" s="514"/>
    </row>
    <row r="18" spans="1:11" ht="52.5" customHeight="1">
      <c r="A18" s="152"/>
      <c r="B18" s="154"/>
      <c r="C18" s="152"/>
      <c r="D18" s="153"/>
      <c r="E18" s="152"/>
      <c r="F18" s="149"/>
      <c r="G18" s="152"/>
      <c r="H18" s="153"/>
      <c r="I18" s="152"/>
      <c r="J18" s="154"/>
      <c r="K18" s="152"/>
    </row>
    <row r="19" spans="1:11" ht="29.25" customHeight="1">
      <c r="A19" s="467" t="s">
        <v>895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</row>
    <row r="20" spans="1:11" ht="23.25" customHeight="1">
      <c r="A20" s="468" t="s">
        <v>870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 ht="9" customHeight="1">
      <c r="A21" s="517"/>
      <c r="B21" s="519"/>
      <c r="C21" s="518"/>
      <c r="D21" s="449" t="str">
        <f>IF(E21="","",IF(E21&gt;G21,1,0)+IF(E23&gt;G23,1,0)+IF(E25&gt;G25,1,0))</f>
        <v/>
      </c>
      <c r="E21" s="458"/>
      <c r="F21" s="459" t="s">
        <v>869</v>
      </c>
      <c r="G21" s="458"/>
      <c r="H21" s="452" t="str">
        <f>IF(E21="","",IF(E21&lt;G21,1,0)+IF(E23&lt;G23,1,0)+IF(E25&lt;G25,1,0))</f>
        <v/>
      </c>
      <c r="I21" s="517"/>
      <c r="J21" s="519"/>
      <c r="K21" s="518"/>
    </row>
    <row r="22" spans="1:11" ht="9" customHeight="1">
      <c r="A22" s="515"/>
      <c r="B22" s="520"/>
      <c r="C22" s="513"/>
      <c r="D22" s="450"/>
      <c r="E22" s="445"/>
      <c r="F22" s="447"/>
      <c r="G22" s="445"/>
      <c r="H22" s="453"/>
      <c r="I22" s="515"/>
      <c r="J22" s="520"/>
      <c r="K22" s="513"/>
    </row>
    <row r="23" spans="1:11" ht="9" customHeight="1">
      <c r="A23" s="515"/>
      <c r="B23" s="520"/>
      <c r="C23" s="513"/>
      <c r="D23" s="450"/>
      <c r="E23" s="445"/>
      <c r="F23" s="447" t="s">
        <v>869</v>
      </c>
      <c r="G23" s="445"/>
      <c r="H23" s="453"/>
      <c r="I23" s="515"/>
      <c r="J23" s="520"/>
      <c r="K23" s="513"/>
    </row>
    <row r="24" spans="1:11" ht="9" customHeight="1">
      <c r="A24" s="515"/>
      <c r="B24" s="520"/>
      <c r="C24" s="513"/>
      <c r="D24" s="450"/>
      <c r="E24" s="445"/>
      <c r="F24" s="447"/>
      <c r="G24" s="445"/>
      <c r="H24" s="453"/>
      <c r="I24" s="515"/>
      <c r="J24" s="520"/>
      <c r="K24" s="513"/>
    </row>
    <row r="25" spans="1:11" ht="9" customHeight="1">
      <c r="A25" s="515"/>
      <c r="B25" s="520"/>
      <c r="C25" s="513"/>
      <c r="D25" s="450"/>
      <c r="E25" s="445"/>
      <c r="F25" s="447" t="s">
        <v>869</v>
      </c>
      <c r="G25" s="445"/>
      <c r="H25" s="453"/>
      <c r="I25" s="515"/>
      <c r="J25" s="520"/>
      <c r="K25" s="513"/>
    </row>
    <row r="26" spans="1:11" ht="9" customHeight="1">
      <c r="A26" s="516"/>
      <c r="B26" s="521"/>
      <c r="C26" s="514"/>
      <c r="D26" s="451"/>
      <c r="E26" s="446"/>
      <c r="F26" s="448"/>
      <c r="G26" s="446"/>
      <c r="H26" s="454"/>
      <c r="I26" s="516"/>
      <c r="J26" s="521"/>
      <c r="K26" s="514"/>
    </row>
    <row r="27" spans="1:11" ht="52.5" customHeight="1">
      <c r="A27" s="152"/>
      <c r="B27" s="154"/>
      <c r="C27" s="152"/>
      <c r="D27" s="153"/>
      <c r="E27" s="152"/>
      <c r="F27" s="149"/>
      <c r="G27" s="152"/>
      <c r="H27" s="153"/>
      <c r="I27" s="152"/>
      <c r="J27" s="154"/>
      <c r="K27" s="152"/>
    </row>
    <row r="28" spans="1:11" ht="29.25" customHeight="1">
      <c r="A28" s="467" t="s">
        <v>896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23.25" customHeight="1">
      <c r="A29" s="468" t="s">
        <v>870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9" customHeight="1">
      <c r="A30" s="517"/>
      <c r="B30" s="519"/>
      <c r="C30" s="518"/>
      <c r="D30" s="449" t="str">
        <f>IF(E30="","",IF(E30&gt;G30,1,0)+IF(E32&gt;G32,1,0)+IF(E34&gt;G34,1,0))</f>
        <v/>
      </c>
      <c r="E30" s="458"/>
      <c r="F30" s="459" t="s">
        <v>869</v>
      </c>
      <c r="G30" s="458"/>
      <c r="H30" s="452" t="str">
        <f>IF(E30="","",IF(E30&lt;G30,1,0)+IF(E32&lt;G32,1,0)+IF(E34&lt;G34,1,0))</f>
        <v/>
      </c>
      <c r="I30" s="517"/>
      <c r="J30" s="519"/>
      <c r="K30" s="518"/>
    </row>
    <row r="31" spans="1:11" ht="9" customHeight="1">
      <c r="A31" s="515"/>
      <c r="B31" s="520"/>
      <c r="C31" s="513"/>
      <c r="D31" s="450"/>
      <c r="E31" s="445"/>
      <c r="F31" s="447"/>
      <c r="G31" s="445"/>
      <c r="H31" s="453"/>
      <c r="I31" s="515"/>
      <c r="J31" s="520"/>
      <c r="K31" s="513"/>
    </row>
    <row r="32" spans="1:11" ht="9" customHeight="1">
      <c r="A32" s="515"/>
      <c r="B32" s="520"/>
      <c r="C32" s="513"/>
      <c r="D32" s="450"/>
      <c r="E32" s="445"/>
      <c r="F32" s="447" t="s">
        <v>869</v>
      </c>
      <c r="G32" s="445"/>
      <c r="H32" s="453"/>
      <c r="I32" s="515"/>
      <c r="J32" s="520"/>
      <c r="K32" s="513"/>
    </row>
    <row r="33" spans="1:11" ht="9" customHeight="1">
      <c r="A33" s="515"/>
      <c r="B33" s="520"/>
      <c r="C33" s="513"/>
      <c r="D33" s="450"/>
      <c r="E33" s="445"/>
      <c r="F33" s="447"/>
      <c r="G33" s="445"/>
      <c r="H33" s="453"/>
      <c r="I33" s="515"/>
      <c r="J33" s="520"/>
      <c r="K33" s="513"/>
    </row>
    <row r="34" spans="1:11" ht="9" customHeight="1">
      <c r="A34" s="515"/>
      <c r="B34" s="520"/>
      <c r="C34" s="513"/>
      <c r="D34" s="450"/>
      <c r="E34" s="445"/>
      <c r="F34" s="447" t="s">
        <v>869</v>
      </c>
      <c r="G34" s="445"/>
      <c r="H34" s="453"/>
      <c r="I34" s="515"/>
      <c r="J34" s="520"/>
      <c r="K34" s="513"/>
    </row>
    <row r="35" spans="1:11" ht="9" customHeight="1">
      <c r="A35" s="516"/>
      <c r="B35" s="521"/>
      <c r="C35" s="514"/>
      <c r="D35" s="451"/>
      <c r="E35" s="446"/>
      <c r="F35" s="448"/>
      <c r="G35" s="446"/>
      <c r="H35" s="454"/>
      <c r="I35" s="516"/>
      <c r="J35" s="521"/>
      <c r="K35" s="514"/>
    </row>
    <row r="36" spans="1:11" ht="52.5" customHeight="1">
      <c r="A36" s="152"/>
      <c r="B36" s="154"/>
      <c r="C36" s="152"/>
      <c r="D36" s="153"/>
      <c r="E36" s="152"/>
      <c r="F36" s="149"/>
      <c r="G36" s="152"/>
      <c r="H36" s="153"/>
      <c r="I36" s="152"/>
      <c r="J36" s="154"/>
      <c r="K36" s="152"/>
    </row>
  </sheetData>
  <mergeCells count="92">
    <mergeCell ref="A33:A35"/>
    <mergeCell ref="C33:C35"/>
    <mergeCell ref="I33:I35"/>
    <mergeCell ref="K33:K35"/>
    <mergeCell ref="E34:E35"/>
    <mergeCell ref="F34:F35"/>
    <mergeCell ref="G34:G35"/>
    <mergeCell ref="A28:K28"/>
    <mergeCell ref="A29:K29"/>
    <mergeCell ref="A30:A32"/>
    <mergeCell ref="B30:B35"/>
    <mergeCell ref="C30:C32"/>
    <mergeCell ref="D30:D35"/>
    <mergeCell ref="E30:E31"/>
    <mergeCell ref="F30:F31"/>
    <mergeCell ref="G30:G31"/>
    <mergeCell ref="H30:H35"/>
    <mergeCell ref="I30:I32"/>
    <mergeCell ref="J30:J35"/>
    <mergeCell ref="K30:K32"/>
    <mergeCell ref="E32:E33"/>
    <mergeCell ref="F32:F33"/>
    <mergeCell ref="G32:G33"/>
    <mergeCell ref="A24:A26"/>
    <mergeCell ref="C24:C26"/>
    <mergeCell ref="I24:I26"/>
    <mergeCell ref="K24:K26"/>
    <mergeCell ref="E25:E26"/>
    <mergeCell ref="F25:F26"/>
    <mergeCell ref="G25:G26"/>
    <mergeCell ref="A19:K19"/>
    <mergeCell ref="A20:K20"/>
    <mergeCell ref="A21:A23"/>
    <mergeCell ref="B21:B26"/>
    <mergeCell ref="C21:C23"/>
    <mergeCell ref="D21:D26"/>
    <mergeCell ref="E21:E22"/>
    <mergeCell ref="F21:F22"/>
    <mergeCell ref="G21:G22"/>
    <mergeCell ref="H21:H26"/>
    <mergeCell ref="I21:I23"/>
    <mergeCell ref="J21:J26"/>
    <mergeCell ref="K21:K23"/>
    <mergeCell ref="E23:E24"/>
    <mergeCell ref="F23:F24"/>
    <mergeCell ref="G23:G24"/>
    <mergeCell ref="A15:A17"/>
    <mergeCell ref="C15:C17"/>
    <mergeCell ref="I15:I17"/>
    <mergeCell ref="K15:K17"/>
    <mergeCell ref="E16:E17"/>
    <mergeCell ref="F16:F17"/>
    <mergeCell ref="G16:G17"/>
    <mergeCell ref="A10:K10"/>
    <mergeCell ref="A11:K11"/>
    <mergeCell ref="A12:A14"/>
    <mergeCell ref="B12:B17"/>
    <mergeCell ref="C12:C14"/>
    <mergeCell ref="D12:D17"/>
    <mergeCell ref="E12:E13"/>
    <mergeCell ref="F12:F13"/>
    <mergeCell ref="G12:G13"/>
    <mergeCell ref="H12:H17"/>
    <mergeCell ref="I12:I14"/>
    <mergeCell ref="J12:J17"/>
    <mergeCell ref="K12:K14"/>
    <mergeCell ref="E14:E15"/>
    <mergeCell ref="F14:F15"/>
    <mergeCell ref="G14:G15"/>
    <mergeCell ref="A6:A8"/>
    <mergeCell ref="C6:C8"/>
    <mergeCell ref="I6:I8"/>
    <mergeCell ref="K6:K8"/>
    <mergeCell ref="E7:E8"/>
    <mergeCell ref="F7:F8"/>
    <mergeCell ref="G7:G8"/>
    <mergeCell ref="A1:K1"/>
    <mergeCell ref="A2:K2"/>
    <mergeCell ref="A3:A5"/>
    <mergeCell ref="B3:B8"/>
    <mergeCell ref="C3:C5"/>
    <mergeCell ref="D3:D8"/>
    <mergeCell ref="E3:E4"/>
    <mergeCell ref="F3:F4"/>
    <mergeCell ref="G3:G4"/>
    <mergeCell ref="H3:H8"/>
    <mergeCell ref="I3:I5"/>
    <mergeCell ref="J3:J8"/>
    <mergeCell ref="K3:K5"/>
    <mergeCell ref="E5:E6"/>
    <mergeCell ref="F5:F6"/>
    <mergeCell ref="G5:G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6"/>
  <sheetViews>
    <sheetView topLeftCell="A22" workbookViewId="0">
      <selection activeCell="G21" sqref="G21:J26"/>
    </sheetView>
  </sheetViews>
  <sheetFormatPr defaultRowHeight="13.5"/>
  <cols>
    <col min="1" max="1" width="13.75" customWidth="1"/>
    <col min="2" max="2" width="6.25" customWidth="1"/>
    <col min="3" max="3" width="13.75" customWidth="1"/>
    <col min="4" max="8" width="3.625" customWidth="1"/>
    <col min="9" max="9" width="13.75" customWidth="1"/>
    <col min="10" max="10" width="6.25" customWidth="1"/>
    <col min="11" max="11" width="13.75" customWidth="1"/>
  </cols>
  <sheetData>
    <row r="1" spans="1:11" ht="29.25" customHeight="1">
      <c r="A1" s="467" t="s">
        <v>897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9" customHeight="1">
      <c r="A3" s="517"/>
      <c r="B3" s="519"/>
      <c r="C3" s="518"/>
      <c r="D3" s="449" t="str">
        <f>IF(E3="","",IF(E3&gt;G3,1,0)+IF(E5&gt;G5,1,0)+IF(E7&gt;G7,1,0))</f>
        <v/>
      </c>
      <c r="E3" s="458"/>
      <c r="F3" s="459" t="s">
        <v>869</v>
      </c>
      <c r="G3" s="458"/>
      <c r="H3" s="452" t="str">
        <f>IF(E3="","",IF(E3&lt;G3,1,0)+IF(E5&lt;G5,1,0)+IF(E7&lt;G7,1,0))</f>
        <v/>
      </c>
      <c r="I3" s="517"/>
      <c r="J3" s="519"/>
      <c r="K3" s="518"/>
    </row>
    <row r="4" spans="1:11" ht="9" customHeight="1">
      <c r="A4" s="515"/>
      <c r="B4" s="520"/>
      <c r="C4" s="513"/>
      <c r="D4" s="450"/>
      <c r="E4" s="445"/>
      <c r="F4" s="447"/>
      <c r="G4" s="445"/>
      <c r="H4" s="453"/>
      <c r="I4" s="515"/>
      <c r="J4" s="520"/>
      <c r="K4" s="513"/>
    </row>
    <row r="5" spans="1:11" ht="9" customHeight="1">
      <c r="A5" s="515"/>
      <c r="B5" s="520"/>
      <c r="C5" s="513"/>
      <c r="D5" s="450"/>
      <c r="E5" s="445"/>
      <c r="F5" s="447" t="s">
        <v>869</v>
      </c>
      <c r="G5" s="445"/>
      <c r="H5" s="453"/>
      <c r="I5" s="515"/>
      <c r="J5" s="520"/>
      <c r="K5" s="513"/>
    </row>
    <row r="6" spans="1:11" ht="9" customHeight="1">
      <c r="A6" s="515"/>
      <c r="B6" s="520"/>
      <c r="C6" s="513"/>
      <c r="D6" s="450"/>
      <c r="E6" s="445"/>
      <c r="F6" s="447"/>
      <c r="G6" s="445"/>
      <c r="H6" s="453"/>
      <c r="I6" s="515"/>
      <c r="J6" s="520"/>
      <c r="K6" s="513"/>
    </row>
    <row r="7" spans="1:11" ht="9" customHeight="1">
      <c r="A7" s="515"/>
      <c r="B7" s="520"/>
      <c r="C7" s="513"/>
      <c r="D7" s="450"/>
      <c r="E7" s="445"/>
      <c r="F7" s="447" t="s">
        <v>869</v>
      </c>
      <c r="G7" s="445"/>
      <c r="H7" s="453"/>
      <c r="I7" s="515"/>
      <c r="J7" s="520"/>
      <c r="K7" s="513"/>
    </row>
    <row r="8" spans="1:11" ht="9" customHeight="1">
      <c r="A8" s="516"/>
      <c r="B8" s="521"/>
      <c r="C8" s="514"/>
      <c r="D8" s="451"/>
      <c r="E8" s="446"/>
      <c r="F8" s="448"/>
      <c r="G8" s="446"/>
      <c r="H8" s="454"/>
      <c r="I8" s="516"/>
      <c r="J8" s="521"/>
      <c r="K8" s="514"/>
    </row>
    <row r="9" spans="1:11" ht="52.5" customHeight="1">
      <c r="A9" s="152"/>
      <c r="B9" s="154"/>
      <c r="C9" s="152"/>
      <c r="D9" s="153"/>
      <c r="E9" s="152"/>
      <c r="F9" s="149"/>
      <c r="G9" s="152"/>
      <c r="H9" s="153"/>
      <c r="I9" s="152"/>
      <c r="J9" s="154"/>
      <c r="K9" s="152"/>
    </row>
    <row r="10" spans="1:11" ht="29.25" customHeight="1">
      <c r="A10" s="467" t="s">
        <v>898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23.25" customHeight="1">
      <c r="A11" s="468" t="s">
        <v>870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 ht="9" customHeight="1">
      <c r="A12" s="517"/>
      <c r="B12" s="519"/>
      <c r="C12" s="518"/>
      <c r="D12" s="449" t="str">
        <f>IF(E12="","",IF(E12&gt;G12,1,0)+IF(E14&gt;G14,1,0)+IF(E16&gt;G16,1,0))</f>
        <v/>
      </c>
      <c r="E12" s="458"/>
      <c r="F12" s="459" t="s">
        <v>869</v>
      </c>
      <c r="G12" s="458"/>
      <c r="H12" s="452" t="str">
        <f>IF(E12="","",IF(E12&lt;G12,1,0)+IF(E14&lt;G14,1,0)+IF(E16&lt;G16,1,0))</f>
        <v/>
      </c>
      <c r="I12" s="517"/>
      <c r="J12" s="519"/>
      <c r="K12" s="518"/>
    </row>
    <row r="13" spans="1:11" ht="9" customHeight="1">
      <c r="A13" s="515"/>
      <c r="B13" s="520"/>
      <c r="C13" s="513"/>
      <c r="D13" s="450"/>
      <c r="E13" s="445"/>
      <c r="F13" s="447"/>
      <c r="G13" s="445"/>
      <c r="H13" s="453"/>
      <c r="I13" s="515"/>
      <c r="J13" s="520"/>
      <c r="K13" s="513"/>
    </row>
    <row r="14" spans="1:11" ht="9" customHeight="1">
      <c r="A14" s="515"/>
      <c r="B14" s="520"/>
      <c r="C14" s="513"/>
      <c r="D14" s="450"/>
      <c r="E14" s="445"/>
      <c r="F14" s="447" t="s">
        <v>869</v>
      </c>
      <c r="G14" s="445"/>
      <c r="H14" s="453"/>
      <c r="I14" s="515"/>
      <c r="J14" s="520"/>
      <c r="K14" s="513"/>
    </row>
    <row r="15" spans="1:11" ht="9" customHeight="1">
      <c r="A15" s="515"/>
      <c r="B15" s="520"/>
      <c r="C15" s="513"/>
      <c r="D15" s="450"/>
      <c r="E15" s="445"/>
      <c r="F15" s="447"/>
      <c r="G15" s="445"/>
      <c r="H15" s="453"/>
      <c r="I15" s="515"/>
      <c r="J15" s="520"/>
      <c r="K15" s="513"/>
    </row>
    <row r="16" spans="1:11" ht="9" customHeight="1">
      <c r="A16" s="515"/>
      <c r="B16" s="520"/>
      <c r="C16" s="513"/>
      <c r="D16" s="450"/>
      <c r="E16" s="445"/>
      <c r="F16" s="447" t="s">
        <v>869</v>
      </c>
      <c r="G16" s="445"/>
      <c r="H16" s="453"/>
      <c r="I16" s="515"/>
      <c r="J16" s="520"/>
      <c r="K16" s="513"/>
    </row>
    <row r="17" spans="1:11" ht="9" customHeight="1">
      <c r="A17" s="516"/>
      <c r="B17" s="521"/>
      <c r="C17" s="514"/>
      <c r="D17" s="451"/>
      <c r="E17" s="446"/>
      <c r="F17" s="448"/>
      <c r="G17" s="446"/>
      <c r="H17" s="454"/>
      <c r="I17" s="516"/>
      <c r="J17" s="521"/>
      <c r="K17" s="514"/>
    </row>
    <row r="18" spans="1:11" ht="52.5" customHeight="1">
      <c r="A18" s="152"/>
      <c r="B18" s="154"/>
      <c r="C18" s="152"/>
      <c r="D18" s="153"/>
      <c r="E18" s="152"/>
      <c r="F18" s="149"/>
      <c r="G18" s="152"/>
      <c r="H18" s="153"/>
      <c r="I18" s="152"/>
      <c r="J18" s="154"/>
      <c r="K18" s="152"/>
    </row>
    <row r="19" spans="1:11" ht="29.25" customHeight="1">
      <c r="A19" s="467" t="s">
        <v>899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</row>
    <row r="20" spans="1:11" ht="23.25" customHeight="1">
      <c r="A20" s="468" t="s">
        <v>870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 ht="9" customHeight="1">
      <c r="A21" s="517"/>
      <c r="B21" s="519"/>
      <c r="C21" s="518"/>
      <c r="D21" s="449" t="str">
        <f>IF(E21="","",IF(E21&gt;G21,1,0)+IF(E23&gt;G23,1,0)+IF(E25&gt;G25,1,0))</f>
        <v/>
      </c>
      <c r="E21" s="458"/>
      <c r="F21" s="459" t="s">
        <v>869</v>
      </c>
      <c r="G21" s="458"/>
      <c r="H21" s="452" t="str">
        <f>IF(E21="","",IF(E21&lt;G21,1,0)+IF(E23&lt;G23,1,0)+IF(E25&lt;G25,1,0))</f>
        <v/>
      </c>
      <c r="I21" s="517"/>
      <c r="J21" s="519"/>
      <c r="K21" s="518"/>
    </row>
    <row r="22" spans="1:11" ht="9" customHeight="1">
      <c r="A22" s="515"/>
      <c r="B22" s="520"/>
      <c r="C22" s="513"/>
      <c r="D22" s="450"/>
      <c r="E22" s="445"/>
      <c r="F22" s="447"/>
      <c r="G22" s="445"/>
      <c r="H22" s="453"/>
      <c r="I22" s="515"/>
      <c r="J22" s="520"/>
      <c r="K22" s="513"/>
    </row>
    <row r="23" spans="1:11" ht="9" customHeight="1">
      <c r="A23" s="515"/>
      <c r="B23" s="520"/>
      <c r="C23" s="513"/>
      <c r="D23" s="450"/>
      <c r="E23" s="445"/>
      <c r="F23" s="447" t="s">
        <v>869</v>
      </c>
      <c r="G23" s="445"/>
      <c r="H23" s="453"/>
      <c r="I23" s="515"/>
      <c r="J23" s="520"/>
      <c r="K23" s="513"/>
    </row>
    <row r="24" spans="1:11" ht="9" customHeight="1">
      <c r="A24" s="515"/>
      <c r="B24" s="520"/>
      <c r="C24" s="513"/>
      <c r="D24" s="450"/>
      <c r="E24" s="445"/>
      <c r="F24" s="447"/>
      <c r="G24" s="445"/>
      <c r="H24" s="453"/>
      <c r="I24" s="515"/>
      <c r="J24" s="520"/>
      <c r="K24" s="513"/>
    </row>
    <row r="25" spans="1:11" ht="9" customHeight="1">
      <c r="A25" s="515"/>
      <c r="B25" s="520"/>
      <c r="C25" s="513"/>
      <c r="D25" s="450"/>
      <c r="E25" s="445"/>
      <c r="F25" s="447" t="s">
        <v>869</v>
      </c>
      <c r="G25" s="445"/>
      <c r="H25" s="453"/>
      <c r="I25" s="515"/>
      <c r="J25" s="520"/>
      <c r="K25" s="513"/>
    </row>
    <row r="26" spans="1:11" ht="9" customHeight="1">
      <c r="A26" s="516"/>
      <c r="B26" s="521"/>
      <c r="C26" s="514"/>
      <c r="D26" s="451"/>
      <c r="E26" s="446"/>
      <c r="F26" s="448"/>
      <c r="G26" s="446"/>
      <c r="H26" s="454"/>
      <c r="I26" s="516"/>
      <c r="J26" s="521"/>
      <c r="K26" s="514"/>
    </row>
    <row r="27" spans="1:11" ht="52.5" customHeight="1">
      <c r="A27" s="152"/>
      <c r="B27" s="154"/>
      <c r="C27" s="152"/>
      <c r="D27" s="153"/>
      <c r="E27" s="152"/>
      <c r="F27" s="149"/>
      <c r="G27" s="152"/>
      <c r="H27" s="153"/>
      <c r="I27" s="152"/>
      <c r="J27" s="154"/>
      <c r="K27" s="152"/>
    </row>
    <row r="28" spans="1:11" ht="29.25" customHeight="1">
      <c r="A28" s="467" t="s">
        <v>900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23.25" customHeight="1">
      <c r="A29" s="468" t="s">
        <v>870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9" customHeight="1">
      <c r="A30" s="517"/>
      <c r="B30" s="519"/>
      <c r="C30" s="518"/>
      <c r="D30" s="449" t="str">
        <f>IF(E30="","",IF(E30&gt;G30,1,0)+IF(E32&gt;G32,1,0)+IF(E34&gt;G34,1,0))</f>
        <v/>
      </c>
      <c r="E30" s="458"/>
      <c r="F30" s="459" t="s">
        <v>869</v>
      </c>
      <c r="G30" s="458"/>
      <c r="H30" s="452" t="str">
        <f>IF(E30="","",IF(E30&lt;G30,1,0)+IF(E32&lt;G32,1,0)+IF(E34&lt;G34,1,0))</f>
        <v/>
      </c>
      <c r="I30" s="517"/>
      <c r="J30" s="519"/>
      <c r="K30" s="518"/>
    </row>
    <row r="31" spans="1:11" ht="9" customHeight="1">
      <c r="A31" s="515"/>
      <c r="B31" s="520"/>
      <c r="C31" s="513"/>
      <c r="D31" s="450"/>
      <c r="E31" s="445"/>
      <c r="F31" s="447"/>
      <c r="G31" s="445"/>
      <c r="H31" s="453"/>
      <c r="I31" s="515"/>
      <c r="J31" s="520"/>
      <c r="K31" s="513"/>
    </row>
    <row r="32" spans="1:11" ht="9" customHeight="1">
      <c r="A32" s="515"/>
      <c r="B32" s="520"/>
      <c r="C32" s="513"/>
      <c r="D32" s="450"/>
      <c r="E32" s="445"/>
      <c r="F32" s="447" t="s">
        <v>869</v>
      </c>
      <c r="G32" s="445"/>
      <c r="H32" s="453"/>
      <c r="I32" s="515"/>
      <c r="J32" s="520"/>
      <c r="K32" s="513"/>
    </row>
    <row r="33" spans="1:11" ht="9" customHeight="1">
      <c r="A33" s="515"/>
      <c r="B33" s="520"/>
      <c r="C33" s="513"/>
      <c r="D33" s="450"/>
      <c r="E33" s="445"/>
      <c r="F33" s="447"/>
      <c r="G33" s="445"/>
      <c r="H33" s="453"/>
      <c r="I33" s="515"/>
      <c r="J33" s="520"/>
      <c r="K33" s="513"/>
    </row>
    <row r="34" spans="1:11" ht="9" customHeight="1">
      <c r="A34" s="515"/>
      <c r="B34" s="520"/>
      <c r="C34" s="513"/>
      <c r="D34" s="450"/>
      <c r="E34" s="445"/>
      <c r="F34" s="447" t="s">
        <v>869</v>
      </c>
      <c r="G34" s="445"/>
      <c r="H34" s="453"/>
      <c r="I34" s="515"/>
      <c r="J34" s="520"/>
      <c r="K34" s="513"/>
    </row>
    <row r="35" spans="1:11" ht="9" customHeight="1">
      <c r="A35" s="516"/>
      <c r="B35" s="521"/>
      <c r="C35" s="514"/>
      <c r="D35" s="451"/>
      <c r="E35" s="446"/>
      <c r="F35" s="448"/>
      <c r="G35" s="446"/>
      <c r="H35" s="454"/>
      <c r="I35" s="516"/>
      <c r="J35" s="521"/>
      <c r="K35" s="514"/>
    </row>
    <row r="36" spans="1:11" ht="52.5" customHeight="1">
      <c r="A36" s="152"/>
      <c r="B36" s="154"/>
      <c r="C36" s="152"/>
      <c r="D36" s="153"/>
      <c r="E36" s="152"/>
      <c r="F36" s="149"/>
      <c r="G36" s="152"/>
      <c r="H36" s="153"/>
      <c r="I36" s="152"/>
      <c r="J36" s="154"/>
      <c r="K36" s="152"/>
    </row>
  </sheetData>
  <mergeCells count="92">
    <mergeCell ref="A33:A35"/>
    <mergeCell ref="C33:C35"/>
    <mergeCell ref="I33:I35"/>
    <mergeCell ref="K33:K35"/>
    <mergeCell ref="E34:E35"/>
    <mergeCell ref="F34:F35"/>
    <mergeCell ref="G34:G35"/>
    <mergeCell ref="A28:K28"/>
    <mergeCell ref="A29:K29"/>
    <mergeCell ref="A30:A32"/>
    <mergeCell ref="B30:B35"/>
    <mergeCell ref="C30:C32"/>
    <mergeCell ref="D30:D35"/>
    <mergeCell ref="E30:E31"/>
    <mergeCell ref="F30:F31"/>
    <mergeCell ref="G30:G31"/>
    <mergeCell ref="H30:H35"/>
    <mergeCell ref="I30:I32"/>
    <mergeCell ref="J30:J35"/>
    <mergeCell ref="K30:K32"/>
    <mergeCell ref="E32:E33"/>
    <mergeCell ref="F32:F33"/>
    <mergeCell ref="G32:G33"/>
    <mergeCell ref="A24:A26"/>
    <mergeCell ref="C24:C26"/>
    <mergeCell ref="I24:I26"/>
    <mergeCell ref="K24:K26"/>
    <mergeCell ref="E25:E26"/>
    <mergeCell ref="F25:F26"/>
    <mergeCell ref="G25:G26"/>
    <mergeCell ref="A19:K19"/>
    <mergeCell ref="A20:K20"/>
    <mergeCell ref="A21:A23"/>
    <mergeCell ref="B21:B26"/>
    <mergeCell ref="C21:C23"/>
    <mergeCell ref="D21:D26"/>
    <mergeCell ref="E21:E22"/>
    <mergeCell ref="F21:F22"/>
    <mergeCell ref="G21:G22"/>
    <mergeCell ref="H21:H26"/>
    <mergeCell ref="I21:I23"/>
    <mergeCell ref="J21:J26"/>
    <mergeCell ref="K21:K23"/>
    <mergeCell ref="E23:E24"/>
    <mergeCell ref="F23:F24"/>
    <mergeCell ref="G23:G24"/>
    <mergeCell ref="A15:A17"/>
    <mergeCell ref="C15:C17"/>
    <mergeCell ref="I15:I17"/>
    <mergeCell ref="K15:K17"/>
    <mergeCell ref="E16:E17"/>
    <mergeCell ref="F16:F17"/>
    <mergeCell ref="G16:G17"/>
    <mergeCell ref="A10:K10"/>
    <mergeCell ref="A11:K11"/>
    <mergeCell ref="A12:A14"/>
    <mergeCell ref="B12:B17"/>
    <mergeCell ref="C12:C14"/>
    <mergeCell ref="D12:D17"/>
    <mergeCell ref="E12:E13"/>
    <mergeCell ref="F12:F13"/>
    <mergeCell ref="G12:G13"/>
    <mergeCell ref="H12:H17"/>
    <mergeCell ref="I12:I14"/>
    <mergeCell ref="J12:J17"/>
    <mergeCell ref="K12:K14"/>
    <mergeCell ref="E14:E15"/>
    <mergeCell ref="F14:F15"/>
    <mergeCell ref="G14:G15"/>
    <mergeCell ref="A6:A8"/>
    <mergeCell ref="C6:C8"/>
    <mergeCell ref="I6:I8"/>
    <mergeCell ref="K6:K8"/>
    <mergeCell ref="E7:E8"/>
    <mergeCell ref="F7:F8"/>
    <mergeCell ref="G7:G8"/>
    <mergeCell ref="A1:K1"/>
    <mergeCell ref="A2:K2"/>
    <mergeCell ref="A3:A5"/>
    <mergeCell ref="B3:B8"/>
    <mergeCell ref="C3:C5"/>
    <mergeCell ref="D3:D8"/>
    <mergeCell ref="E3:E4"/>
    <mergeCell ref="F3:F4"/>
    <mergeCell ref="G3:G4"/>
    <mergeCell ref="H3:H8"/>
    <mergeCell ref="I3:I5"/>
    <mergeCell ref="J3:J8"/>
    <mergeCell ref="K3:K5"/>
    <mergeCell ref="E5:E6"/>
    <mergeCell ref="F5:F6"/>
    <mergeCell ref="G5:G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BZ268"/>
  <sheetViews>
    <sheetView topLeftCell="A58" zoomScale="130" zoomScaleNormal="130" zoomScaleSheetLayoutView="107" workbookViewId="0">
      <selection activeCell="D22" sqref="D22:M22"/>
    </sheetView>
  </sheetViews>
  <sheetFormatPr defaultColWidth="2.25" defaultRowHeight="13.5"/>
  <cols>
    <col min="1" max="16384" width="2.25" style="102"/>
  </cols>
  <sheetData>
    <row r="1" spans="1:78" ht="22.5" customHeight="1">
      <c r="A1" s="565" t="s">
        <v>858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  <c r="AM1" s="565"/>
    </row>
    <row r="2" spans="1:78" ht="12" customHeight="1"/>
    <row r="3" spans="1:78" s="101" customFormat="1" ht="12" customHeight="1">
      <c r="A3" s="566" t="s">
        <v>586</v>
      </c>
      <c r="B3" s="567"/>
      <c r="C3" s="567"/>
      <c r="D3" s="568" t="s">
        <v>587</v>
      </c>
      <c r="E3" s="569"/>
      <c r="F3" s="570"/>
      <c r="G3" s="569" t="s">
        <v>588</v>
      </c>
      <c r="H3" s="569"/>
      <c r="I3" s="569"/>
      <c r="J3" s="568" t="s">
        <v>589</v>
      </c>
      <c r="K3" s="569"/>
      <c r="L3" s="569"/>
      <c r="M3" s="569"/>
      <c r="N3" s="569"/>
      <c r="O3" s="570"/>
      <c r="P3" s="569" t="s">
        <v>590</v>
      </c>
      <c r="Q3" s="569"/>
      <c r="R3" s="569"/>
      <c r="S3" s="569"/>
      <c r="T3" s="569"/>
      <c r="U3" s="569"/>
      <c r="V3" s="568" t="s">
        <v>591</v>
      </c>
      <c r="W3" s="569"/>
      <c r="X3" s="569"/>
      <c r="Y3" s="569"/>
      <c r="Z3" s="569"/>
      <c r="AA3" s="570"/>
      <c r="AB3" s="568" t="s">
        <v>592</v>
      </c>
      <c r="AC3" s="569"/>
      <c r="AD3" s="569"/>
      <c r="AE3" s="569"/>
      <c r="AF3" s="569"/>
      <c r="AG3" s="570"/>
      <c r="AH3" s="569" t="s">
        <v>593</v>
      </c>
      <c r="AI3" s="569"/>
      <c r="AJ3" s="569"/>
      <c r="AK3" s="569"/>
      <c r="AL3" s="569"/>
      <c r="AM3" s="570"/>
    </row>
    <row r="4" spans="1:78" s="101" customFormat="1" ht="12" customHeight="1">
      <c r="A4" s="576" t="s">
        <v>594</v>
      </c>
      <c r="B4" s="577"/>
      <c r="C4" s="577"/>
      <c r="D4" s="105" t="s">
        <v>595</v>
      </c>
      <c r="E4" s="106">
        <v>1</v>
      </c>
      <c r="F4" s="107" t="s">
        <v>596</v>
      </c>
      <c r="G4" s="572" t="s">
        <v>597</v>
      </c>
      <c r="H4" s="572"/>
      <c r="I4" s="572"/>
      <c r="J4" s="571" t="s">
        <v>598</v>
      </c>
      <c r="K4" s="572"/>
      <c r="L4" s="572"/>
      <c r="M4" s="572"/>
      <c r="N4" s="572" t="s">
        <v>599</v>
      </c>
      <c r="O4" s="573"/>
      <c r="P4" s="572"/>
      <c r="Q4" s="572"/>
      <c r="R4" s="572"/>
      <c r="S4" s="572"/>
      <c r="T4" s="572"/>
      <c r="U4" s="572"/>
      <c r="V4" s="571"/>
      <c r="W4" s="572"/>
      <c r="X4" s="572"/>
      <c r="Y4" s="572"/>
      <c r="Z4" s="572"/>
      <c r="AA4" s="573"/>
      <c r="AB4" s="574" t="s">
        <v>600</v>
      </c>
      <c r="AC4" s="575"/>
      <c r="AD4" s="575"/>
      <c r="AE4" s="575"/>
      <c r="AF4" s="572" t="s">
        <v>601</v>
      </c>
      <c r="AG4" s="573"/>
      <c r="AH4" s="575" t="s">
        <v>602</v>
      </c>
      <c r="AI4" s="575"/>
      <c r="AJ4" s="575"/>
      <c r="AK4" s="575"/>
      <c r="AL4" s="572" t="s">
        <v>601</v>
      </c>
      <c r="AM4" s="573"/>
    </row>
    <row r="5" spans="1:78" s="101" customFormat="1" ht="12" customHeight="1">
      <c r="A5" s="583" t="s">
        <v>603</v>
      </c>
      <c r="B5" s="584"/>
      <c r="C5" s="584"/>
      <c r="D5" s="110" t="s">
        <v>595</v>
      </c>
      <c r="E5" s="111">
        <v>2</v>
      </c>
      <c r="F5" s="112" t="s">
        <v>596</v>
      </c>
      <c r="G5" s="579" t="s">
        <v>604</v>
      </c>
      <c r="H5" s="579"/>
      <c r="I5" s="579"/>
      <c r="J5" s="581" t="s">
        <v>605</v>
      </c>
      <c r="K5" s="582"/>
      <c r="L5" s="582"/>
      <c r="M5" s="582"/>
      <c r="N5" s="579" t="s">
        <v>601</v>
      </c>
      <c r="O5" s="580"/>
      <c r="P5" s="579"/>
      <c r="Q5" s="579"/>
      <c r="R5" s="579"/>
      <c r="S5" s="579"/>
      <c r="T5" s="579"/>
      <c r="U5" s="579"/>
      <c r="V5" s="578"/>
      <c r="W5" s="579"/>
      <c r="X5" s="579"/>
      <c r="Y5" s="579"/>
      <c r="Z5" s="579"/>
      <c r="AA5" s="580"/>
      <c r="AB5" s="581" t="s">
        <v>606</v>
      </c>
      <c r="AC5" s="582"/>
      <c r="AD5" s="582"/>
      <c r="AE5" s="582"/>
      <c r="AF5" s="579" t="s">
        <v>601</v>
      </c>
      <c r="AG5" s="580"/>
      <c r="AH5" s="582" t="s">
        <v>607</v>
      </c>
      <c r="AI5" s="582"/>
      <c r="AJ5" s="582"/>
      <c r="AK5" s="582"/>
      <c r="AL5" s="579" t="s">
        <v>601</v>
      </c>
      <c r="AM5" s="580"/>
    </row>
    <row r="6" spans="1:78" s="101" customFormat="1" ht="12" customHeight="1">
      <c r="A6" s="583" t="s">
        <v>608</v>
      </c>
      <c r="B6" s="584"/>
      <c r="C6" s="584"/>
      <c r="D6" s="110" t="s">
        <v>595</v>
      </c>
      <c r="E6" s="111">
        <v>3</v>
      </c>
      <c r="F6" s="112" t="s">
        <v>596</v>
      </c>
      <c r="G6" s="579" t="s">
        <v>609</v>
      </c>
      <c r="H6" s="579"/>
      <c r="I6" s="579"/>
      <c r="J6" s="581" t="s">
        <v>610</v>
      </c>
      <c r="K6" s="582"/>
      <c r="L6" s="582"/>
      <c r="M6" s="582"/>
      <c r="N6" s="579" t="s">
        <v>611</v>
      </c>
      <c r="O6" s="580"/>
      <c r="P6" s="579"/>
      <c r="Q6" s="579"/>
      <c r="R6" s="579"/>
      <c r="S6" s="579"/>
      <c r="T6" s="579"/>
      <c r="U6" s="579"/>
      <c r="V6" s="578"/>
      <c r="W6" s="579"/>
      <c r="X6" s="579"/>
      <c r="Y6" s="579"/>
      <c r="Z6" s="579"/>
      <c r="AA6" s="580"/>
      <c r="AB6" s="581" t="s">
        <v>606</v>
      </c>
      <c r="AC6" s="582"/>
      <c r="AD6" s="582"/>
      <c r="AE6" s="582"/>
      <c r="AF6" s="579" t="s">
        <v>601</v>
      </c>
      <c r="AG6" s="580"/>
      <c r="AH6" s="582" t="s">
        <v>612</v>
      </c>
      <c r="AI6" s="582"/>
      <c r="AJ6" s="582"/>
      <c r="AK6" s="582"/>
      <c r="AL6" s="579" t="s">
        <v>601</v>
      </c>
      <c r="AM6" s="580"/>
    </row>
    <row r="7" spans="1:78" s="101" customFormat="1" ht="12" customHeight="1">
      <c r="A7" s="583" t="s">
        <v>613</v>
      </c>
      <c r="B7" s="584"/>
      <c r="C7" s="584"/>
      <c r="D7" s="110" t="s">
        <v>595</v>
      </c>
      <c r="E7" s="111">
        <v>4</v>
      </c>
      <c r="F7" s="112" t="s">
        <v>596</v>
      </c>
      <c r="G7" s="579" t="s">
        <v>614</v>
      </c>
      <c r="H7" s="579"/>
      <c r="I7" s="579"/>
      <c r="J7" s="581" t="s">
        <v>610</v>
      </c>
      <c r="K7" s="582"/>
      <c r="L7" s="582"/>
      <c r="M7" s="582"/>
      <c r="N7" s="579" t="s">
        <v>611</v>
      </c>
      <c r="O7" s="580"/>
      <c r="P7" s="579"/>
      <c r="Q7" s="579"/>
      <c r="R7" s="579"/>
      <c r="S7" s="579"/>
      <c r="T7" s="579"/>
      <c r="U7" s="579"/>
      <c r="V7" s="578"/>
      <c r="W7" s="579"/>
      <c r="X7" s="579"/>
      <c r="Y7" s="579"/>
      <c r="Z7" s="579"/>
      <c r="AA7" s="580"/>
      <c r="AB7" s="581" t="s">
        <v>615</v>
      </c>
      <c r="AC7" s="582"/>
      <c r="AD7" s="582"/>
      <c r="AE7" s="582"/>
      <c r="AF7" s="579" t="s">
        <v>599</v>
      </c>
      <c r="AG7" s="580"/>
      <c r="AH7" s="582" t="s">
        <v>616</v>
      </c>
      <c r="AI7" s="582"/>
      <c r="AJ7" s="582"/>
      <c r="AK7" s="582"/>
      <c r="AL7" s="579" t="s">
        <v>617</v>
      </c>
      <c r="AM7" s="580"/>
    </row>
    <row r="8" spans="1:78" s="101" customFormat="1" ht="12" customHeight="1">
      <c r="A8" s="583" t="s">
        <v>618</v>
      </c>
      <c r="B8" s="584"/>
      <c r="C8" s="584"/>
      <c r="D8" s="110" t="s">
        <v>595</v>
      </c>
      <c r="E8" s="111">
        <v>5</v>
      </c>
      <c r="F8" s="112" t="s">
        <v>596</v>
      </c>
      <c r="G8" s="579" t="s">
        <v>619</v>
      </c>
      <c r="H8" s="579"/>
      <c r="I8" s="579"/>
      <c r="J8" s="578" t="s">
        <v>620</v>
      </c>
      <c r="K8" s="579"/>
      <c r="L8" s="579"/>
      <c r="M8" s="579"/>
      <c r="N8" s="579" t="s">
        <v>611</v>
      </c>
      <c r="O8" s="580"/>
      <c r="P8" s="582" t="s">
        <v>621</v>
      </c>
      <c r="Q8" s="582"/>
      <c r="R8" s="582"/>
      <c r="S8" s="582"/>
      <c r="T8" s="579" t="s">
        <v>599</v>
      </c>
      <c r="U8" s="579"/>
      <c r="V8" s="581" t="s">
        <v>622</v>
      </c>
      <c r="W8" s="582"/>
      <c r="X8" s="582"/>
      <c r="Y8" s="582"/>
      <c r="Z8" s="579" t="s">
        <v>599</v>
      </c>
      <c r="AA8" s="580"/>
      <c r="AB8" s="581" t="s">
        <v>606</v>
      </c>
      <c r="AC8" s="582"/>
      <c r="AD8" s="582"/>
      <c r="AE8" s="582"/>
      <c r="AF8" s="579" t="s">
        <v>601</v>
      </c>
      <c r="AG8" s="580"/>
      <c r="AH8" s="582" t="s">
        <v>616</v>
      </c>
      <c r="AI8" s="582"/>
      <c r="AJ8" s="582"/>
      <c r="AK8" s="582"/>
      <c r="AL8" s="579" t="s">
        <v>617</v>
      </c>
      <c r="AM8" s="580"/>
    </row>
    <row r="9" spans="1:78" s="101" customFormat="1" ht="12" customHeight="1">
      <c r="A9" s="583" t="s">
        <v>623</v>
      </c>
      <c r="B9" s="584"/>
      <c r="C9" s="584"/>
      <c r="D9" s="110" t="s">
        <v>595</v>
      </c>
      <c r="E9" s="111">
        <v>6</v>
      </c>
      <c r="F9" s="112" t="s">
        <v>596</v>
      </c>
      <c r="G9" s="579" t="s">
        <v>597</v>
      </c>
      <c r="H9" s="579"/>
      <c r="I9" s="579"/>
      <c r="J9" s="581" t="s">
        <v>610</v>
      </c>
      <c r="K9" s="582"/>
      <c r="L9" s="582"/>
      <c r="M9" s="582"/>
      <c r="N9" s="579" t="s">
        <v>611</v>
      </c>
      <c r="O9" s="580"/>
      <c r="P9" s="579" t="s">
        <v>624</v>
      </c>
      <c r="Q9" s="579"/>
      <c r="R9" s="579"/>
      <c r="S9" s="579"/>
      <c r="T9" s="579" t="s">
        <v>601</v>
      </c>
      <c r="U9" s="579"/>
      <c r="V9" s="581" t="s">
        <v>625</v>
      </c>
      <c r="W9" s="582"/>
      <c r="X9" s="582"/>
      <c r="Y9" s="582"/>
      <c r="Z9" s="579" t="s">
        <v>617</v>
      </c>
      <c r="AA9" s="580"/>
      <c r="AB9" s="581" t="s">
        <v>606</v>
      </c>
      <c r="AC9" s="582"/>
      <c r="AD9" s="582"/>
      <c r="AE9" s="582"/>
      <c r="AF9" s="579" t="s">
        <v>601</v>
      </c>
      <c r="AG9" s="580"/>
      <c r="AH9" s="582" t="s">
        <v>626</v>
      </c>
      <c r="AI9" s="582"/>
      <c r="AJ9" s="582"/>
      <c r="AK9" s="582"/>
      <c r="AL9" s="579" t="s">
        <v>617</v>
      </c>
      <c r="AM9" s="580"/>
    </row>
    <row r="10" spans="1:78" s="101" customFormat="1" ht="12" customHeight="1">
      <c r="A10" s="583" t="s">
        <v>627</v>
      </c>
      <c r="B10" s="584"/>
      <c r="C10" s="584"/>
      <c r="D10" s="110" t="s">
        <v>595</v>
      </c>
      <c r="E10" s="111">
        <v>7</v>
      </c>
      <c r="F10" s="112" t="s">
        <v>596</v>
      </c>
      <c r="G10" s="579" t="s">
        <v>604</v>
      </c>
      <c r="H10" s="579"/>
      <c r="I10" s="579"/>
      <c r="J10" s="581" t="s">
        <v>605</v>
      </c>
      <c r="K10" s="582"/>
      <c r="L10" s="582"/>
      <c r="M10" s="582"/>
      <c r="N10" s="579" t="s">
        <v>601</v>
      </c>
      <c r="O10" s="580"/>
      <c r="P10" s="582" t="s">
        <v>628</v>
      </c>
      <c r="Q10" s="582"/>
      <c r="R10" s="582"/>
      <c r="S10" s="582"/>
      <c r="T10" s="579" t="s">
        <v>599</v>
      </c>
      <c r="U10" s="579"/>
      <c r="V10" s="581" t="s">
        <v>629</v>
      </c>
      <c r="W10" s="582"/>
      <c r="X10" s="582"/>
      <c r="Y10" s="582"/>
      <c r="Z10" s="579" t="s">
        <v>601</v>
      </c>
      <c r="AA10" s="580"/>
      <c r="AB10" s="581" t="s">
        <v>630</v>
      </c>
      <c r="AC10" s="582"/>
      <c r="AD10" s="582"/>
      <c r="AE10" s="582"/>
      <c r="AF10" s="579" t="s">
        <v>611</v>
      </c>
      <c r="AG10" s="580"/>
      <c r="AH10" s="582" t="s">
        <v>631</v>
      </c>
      <c r="AI10" s="582"/>
      <c r="AJ10" s="582"/>
      <c r="AK10" s="582"/>
      <c r="AL10" s="579" t="s">
        <v>601</v>
      </c>
      <c r="AM10" s="580"/>
    </row>
    <row r="11" spans="1:78" s="101" customFormat="1" ht="12" customHeight="1">
      <c r="A11" s="583" t="s">
        <v>632</v>
      </c>
      <c r="B11" s="584"/>
      <c r="C11" s="584"/>
      <c r="D11" s="110" t="s">
        <v>595</v>
      </c>
      <c r="E11" s="111">
        <v>8</v>
      </c>
      <c r="F11" s="112" t="s">
        <v>596</v>
      </c>
      <c r="G11" s="579" t="s">
        <v>609</v>
      </c>
      <c r="H11" s="579"/>
      <c r="I11" s="579"/>
      <c r="J11" s="581" t="s">
        <v>610</v>
      </c>
      <c r="K11" s="582"/>
      <c r="L11" s="582"/>
      <c r="M11" s="582"/>
      <c r="N11" s="579" t="s">
        <v>611</v>
      </c>
      <c r="O11" s="580"/>
      <c r="P11" s="582" t="s">
        <v>621</v>
      </c>
      <c r="Q11" s="582"/>
      <c r="R11" s="582"/>
      <c r="S11" s="582"/>
      <c r="T11" s="579" t="s">
        <v>599</v>
      </c>
      <c r="U11" s="579"/>
      <c r="V11" s="578" t="s">
        <v>633</v>
      </c>
      <c r="W11" s="579"/>
      <c r="X11" s="579"/>
      <c r="Y11" s="579"/>
      <c r="Z11" s="579" t="s">
        <v>599</v>
      </c>
      <c r="AA11" s="580"/>
      <c r="AB11" s="581" t="s">
        <v>606</v>
      </c>
      <c r="AC11" s="582"/>
      <c r="AD11" s="582"/>
      <c r="AE11" s="582"/>
      <c r="AF11" s="579" t="s">
        <v>601</v>
      </c>
      <c r="AG11" s="580"/>
      <c r="AH11" s="582" t="s">
        <v>612</v>
      </c>
      <c r="AI11" s="582"/>
      <c r="AJ11" s="582"/>
      <c r="AK11" s="582"/>
      <c r="AL11" s="579" t="s">
        <v>601</v>
      </c>
      <c r="AM11" s="580"/>
    </row>
    <row r="12" spans="1:78" s="101" customFormat="1" ht="12" customHeight="1">
      <c r="A12" s="583" t="s">
        <v>634</v>
      </c>
      <c r="B12" s="584"/>
      <c r="C12" s="584"/>
      <c r="D12" s="110" t="s">
        <v>595</v>
      </c>
      <c r="E12" s="111">
        <v>9</v>
      </c>
      <c r="F12" s="112" t="s">
        <v>596</v>
      </c>
      <c r="G12" s="579" t="s">
        <v>635</v>
      </c>
      <c r="H12" s="579"/>
      <c r="I12" s="579"/>
      <c r="J12" s="581" t="s">
        <v>636</v>
      </c>
      <c r="K12" s="582"/>
      <c r="L12" s="582"/>
      <c r="M12" s="582"/>
      <c r="N12" s="579" t="s">
        <v>611</v>
      </c>
      <c r="O12" s="580"/>
      <c r="P12" s="582" t="s">
        <v>628</v>
      </c>
      <c r="Q12" s="582"/>
      <c r="R12" s="582"/>
      <c r="S12" s="582"/>
      <c r="T12" s="579" t="s">
        <v>599</v>
      </c>
      <c r="U12" s="579"/>
      <c r="V12" s="578" t="s">
        <v>637</v>
      </c>
      <c r="W12" s="579"/>
      <c r="X12" s="579"/>
      <c r="Y12" s="579"/>
      <c r="Z12" s="579" t="s">
        <v>611</v>
      </c>
      <c r="AA12" s="580"/>
      <c r="AB12" s="581" t="s">
        <v>584</v>
      </c>
      <c r="AC12" s="582"/>
      <c r="AD12" s="582"/>
      <c r="AE12" s="582"/>
      <c r="AF12" s="579" t="s">
        <v>601</v>
      </c>
      <c r="AG12" s="580"/>
      <c r="AH12" s="582" t="s">
        <v>638</v>
      </c>
      <c r="AI12" s="582"/>
      <c r="AJ12" s="582"/>
      <c r="AK12" s="582"/>
      <c r="AL12" s="579" t="s">
        <v>601</v>
      </c>
      <c r="AM12" s="580"/>
    </row>
    <row r="13" spans="1:78" s="101" customFormat="1" ht="12" customHeight="1">
      <c r="A13" s="583" t="s">
        <v>639</v>
      </c>
      <c r="B13" s="584"/>
      <c r="C13" s="584"/>
      <c r="D13" s="110" t="s">
        <v>595</v>
      </c>
      <c r="E13" s="111">
        <v>10</v>
      </c>
      <c r="F13" s="112" t="s">
        <v>596</v>
      </c>
      <c r="G13" s="579" t="s">
        <v>597</v>
      </c>
      <c r="H13" s="579"/>
      <c r="I13" s="579"/>
      <c r="J13" s="581" t="s">
        <v>640</v>
      </c>
      <c r="K13" s="582"/>
      <c r="L13" s="582"/>
      <c r="M13" s="582"/>
      <c r="N13" s="579" t="s">
        <v>641</v>
      </c>
      <c r="O13" s="580"/>
      <c r="P13" s="578" t="s">
        <v>624</v>
      </c>
      <c r="Q13" s="579"/>
      <c r="R13" s="579"/>
      <c r="S13" s="579"/>
      <c r="T13" s="579" t="s">
        <v>601</v>
      </c>
      <c r="U13" s="579"/>
      <c r="V13" s="581" t="s">
        <v>642</v>
      </c>
      <c r="W13" s="582"/>
      <c r="X13" s="582"/>
      <c r="Y13" s="582"/>
      <c r="Z13" s="579" t="s">
        <v>611</v>
      </c>
      <c r="AA13" s="580"/>
      <c r="AB13" s="581" t="s">
        <v>584</v>
      </c>
      <c r="AC13" s="582"/>
      <c r="AD13" s="582"/>
      <c r="AE13" s="582"/>
      <c r="AF13" s="579" t="s">
        <v>601</v>
      </c>
      <c r="AG13" s="580"/>
      <c r="AH13" s="582" t="s">
        <v>643</v>
      </c>
      <c r="AI13" s="582"/>
      <c r="AJ13" s="582"/>
      <c r="AK13" s="582"/>
      <c r="AL13" s="579" t="s">
        <v>617</v>
      </c>
      <c r="AM13" s="580"/>
    </row>
    <row r="14" spans="1:78" s="101" customFormat="1" ht="12" customHeight="1">
      <c r="A14" s="590" t="s">
        <v>644</v>
      </c>
      <c r="B14" s="591"/>
      <c r="C14" s="591"/>
      <c r="D14" s="115" t="s">
        <v>595</v>
      </c>
      <c r="E14" s="116">
        <v>11</v>
      </c>
      <c r="F14" s="117" t="s">
        <v>596</v>
      </c>
      <c r="G14" s="586" t="s">
        <v>645</v>
      </c>
      <c r="H14" s="586"/>
      <c r="I14" s="586"/>
      <c r="J14" s="585" t="s">
        <v>646</v>
      </c>
      <c r="K14" s="586"/>
      <c r="L14" s="586"/>
      <c r="M14" s="586"/>
      <c r="N14" s="586" t="s">
        <v>647</v>
      </c>
      <c r="O14" s="587"/>
      <c r="P14" s="589" t="s">
        <v>648</v>
      </c>
      <c r="Q14" s="589"/>
      <c r="R14" s="589"/>
      <c r="S14" s="589"/>
      <c r="T14" s="586" t="s">
        <v>647</v>
      </c>
      <c r="U14" s="587"/>
      <c r="V14" s="585" t="s">
        <v>633</v>
      </c>
      <c r="W14" s="586"/>
      <c r="X14" s="586"/>
      <c r="Y14" s="586"/>
      <c r="Z14" s="586" t="s">
        <v>599</v>
      </c>
      <c r="AA14" s="587"/>
      <c r="AB14" s="588" t="s">
        <v>649</v>
      </c>
      <c r="AC14" s="589"/>
      <c r="AD14" s="589"/>
      <c r="AE14" s="589"/>
      <c r="AF14" s="586" t="s">
        <v>617</v>
      </c>
      <c r="AG14" s="587"/>
      <c r="AH14" s="585" t="s">
        <v>650</v>
      </c>
      <c r="AI14" s="586"/>
      <c r="AJ14" s="586"/>
      <c r="AK14" s="586"/>
      <c r="AL14" s="586" t="s">
        <v>601</v>
      </c>
      <c r="AM14" s="587"/>
    </row>
    <row r="15" spans="1:78" s="101" customFormat="1" ht="12" customHeight="1">
      <c r="A15" s="118"/>
      <c r="B15" s="118"/>
      <c r="C15" s="118"/>
      <c r="D15" s="119"/>
      <c r="E15" s="119"/>
      <c r="F15" s="119"/>
      <c r="G15" s="119"/>
      <c r="H15" s="119"/>
      <c r="I15" s="119"/>
      <c r="J15" s="120"/>
      <c r="K15" s="120"/>
      <c r="L15" s="120"/>
      <c r="M15" s="120"/>
      <c r="N15" s="119"/>
      <c r="O15" s="119"/>
      <c r="P15" s="120"/>
      <c r="Q15" s="120"/>
      <c r="R15" s="120"/>
      <c r="S15" s="120"/>
      <c r="T15" s="119"/>
      <c r="U15" s="119"/>
      <c r="V15" s="120"/>
      <c r="W15" s="120"/>
      <c r="X15" s="120"/>
      <c r="Y15" s="120"/>
      <c r="Z15" s="119"/>
      <c r="AA15" s="119"/>
      <c r="AB15" s="120"/>
      <c r="AC15" s="120"/>
      <c r="AD15" s="120"/>
      <c r="AE15" s="120"/>
      <c r="AF15" s="119"/>
      <c r="AG15" s="119"/>
      <c r="AH15" s="120"/>
      <c r="AI15" s="120"/>
      <c r="AJ15" s="120"/>
      <c r="AK15" s="120"/>
      <c r="AL15" s="119"/>
      <c r="AM15" s="119"/>
      <c r="AN15" s="118"/>
      <c r="AO15" s="118"/>
      <c r="AP15" s="118"/>
      <c r="AQ15" s="121"/>
      <c r="AR15" s="121"/>
      <c r="AS15" s="121"/>
      <c r="AT15" s="121"/>
      <c r="AU15" s="118"/>
      <c r="AV15" s="118"/>
      <c r="AW15" s="121"/>
      <c r="AX15" s="121"/>
      <c r="AY15" s="121"/>
      <c r="AZ15" s="121"/>
      <c r="BA15" s="118"/>
      <c r="BB15" s="118"/>
      <c r="BC15" s="121"/>
      <c r="BD15" s="121"/>
      <c r="BE15" s="121"/>
      <c r="BF15" s="121"/>
      <c r="BG15" s="118"/>
      <c r="BH15" s="118"/>
      <c r="BI15" s="121"/>
      <c r="BJ15" s="121"/>
      <c r="BK15" s="121"/>
      <c r="BL15" s="121"/>
      <c r="BM15" s="118"/>
      <c r="BN15" s="118"/>
      <c r="BO15" s="121"/>
      <c r="BP15" s="121"/>
      <c r="BQ15" s="121"/>
      <c r="BR15" s="121"/>
      <c r="BS15" s="118"/>
      <c r="BT15" s="118"/>
      <c r="BU15" s="121"/>
      <c r="BV15" s="121"/>
      <c r="BW15" s="121"/>
      <c r="BX15" s="121"/>
      <c r="BY15" s="118"/>
      <c r="BZ15" s="118"/>
    </row>
    <row r="16" spans="1:78" s="101" customFormat="1" ht="12" customHeight="1">
      <c r="A16" s="566" t="s">
        <v>586</v>
      </c>
      <c r="B16" s="567"/>
      <c r="C16" s="567"/>
      <c r="D16" s="568" t="s">
        <v>651</v>
      </c>
      <c r="E16" s="569"/>
      <c r="F16" s="569"/>
      <c r="G16" s="569"/>
      <c r="H16" s="569"/>
      <c r="I16" s="570"/>
      <c r="J16" s="569" t="s">
        <v>652</v>
      </c>
      <c r="K16" s="569"/>
      <c r="L16" s="569"/>
      <c r="M16" s="569"/>
      <c r="N16" s="569"/>
      <c r="O16" s="569"/>
      <c r="P16" s="568" t="s">
        <v>653</v>
      </c>
      <c r="Q16" s="569"/>
      <c r="R16" s="569"/>
      <c r="S16" s="569"/>
      <c r="T16" s="569"/>
      <c r="U16" s="570"/>
      <c r="V16" s="569" t="s">
        <v>654</v>
      </c>
      <c r="W16" s="569"/>
      <c r="X16" s="569"/>
      <c r="Y16" s="569"/>
      <c r="Z16" s="569"/>
      <c r="AA16" s="569"/>
      <c r="AB16" s="568" t="s">
        <v>655</v>
      </c>
      <c r="AC16" s="569"/>
      <c r="AD16" s="569"/>
      <c r="AE16" s="569"/>
      <c r="AF16" s="569"/>
      <c r="AG16" s="570"/>
      <c r="AH16" s="569" t="s">
        <v>656</v>
      </c>
      <c r="AI16" s="569"/>
      <c r="AJ16" s="569"/>
      <c r="AK16" s="569"/>
      <c r="AL16" s="569"/>
      <c r="AM16" s="570"/>
      <c r="AN16" s="118"/>
      <c r="AO16" s="118"/>
      <c r="AP16" s="118"/>
      <c r="AQ16" s="121"/>
      <c r="AR16" s="121"/>
      <c r="AS16" s="121"/>
      <c r="AT16" s="121"/>
      <c r="AU16" s="118"/>
      <c r="AV16" s="118"/>
      <c r="AW16" s="121"/>
      <c r="AX16" s="121"/>
      <c r="AY16" s="121"/>
      <c r="AZ16" s="121"/>
      <c r="BA16" s="118"/>
      <c r="BB16" s="118"/>
      <c r="BC16" s="121"/>
      <c r="BD16" s="121"/>
      <c r="BE16" s="121"/>
      <c r="BF16" s="121"/>
      <c r="BG16" s="118"/>
      <c r="BH16" s="118"/>
      <c r="BI16" s="121"/>
      <c r="BJ16" s="121"/>
      <c r="BK16" s="121"/>
      <c r="BL16" s="121"/>
      <c r="BM16" s="118"/>
      <c r="BN16" s="118"/>
      <c r="BO16" s="121"/>
      <c r="BP16" s="121"/>
      <c r="BQ16" s="121"/>
      <c r="BR16" s="121"/>
      <c r="BS16" s="118"/>
      <c r="BT16" s="118"/>
      <c r="BU16" s="121"/>
      <c r="BV16" s="121"/>
      <c r="BW16" s="121"/>
      <c r="BX16" s="121"/>
      <c r="BY16" s="118"/>
      <c r="BZ16" s="118"/>
    </row>
    <row r="17" spans="1:78" s="101" customFormat="1" ht="12" customHeight="1">
      <c r="A17" s="576" t="s">
        <v>618</v>
      </c>
      <c r="B17" s="577"/>
      <c r="C17" s="577"/>
      <c r="D17" s="574"/>
      <c r="E17" s="575"/>
      <c r="F17" s="575"/>
      <c r="G17" s="575"/>
      <c r="H17" s="572"/>
      <c r="I17" s="573"/>
      <c r="J17" s="575"/>
      <c r="K17" s="575"/>
      <c r="L17" s="575"/>
      <c r="M17" s="575"/>
      <c r="N17" s="572"/>
      <c r="O17" s="572"/>
      <c r="P17" s="574" t="s">
        <v>657</v>
      </c>
      <c r="Q17" s="575"/>
      <c r="R17" s="575"/>
      <c r="S17" s="575"/>
      <c r="T17" s="572" t="s">
        <v>617</v>
      </c>
      <c r="U17" s="573"/>
      <c r="V17" s="575" t="s">
        <v>658</v>
      </c>
      <c r="W17" s="575"/>
      <c r="X17" s="575"/>
      <c r="Y17" s="575"/>
      <c r="Z17" s="572" t="s">
        <v>599</v>
      </c>
      <c r="AA17" s="572"/>
      <c r="AB17" s="574"/>
      <c r="AC17" s="575"/>
      <c r="AD17" s="575"/>
      <c r="AE17" s="575"/>
      <c r="AF17" s="572"/>
      <c r="AG17" s="573"/>
      <c r="AH17" s="575"/>
      <c r="AI17" s="575"/>
      <c r="AJ17" s="575"/>
      <c r="AK17" s="575"/>
      <c r="AL17" s="572"/>
      <c r="AM17" s="573"/>
      <c r="AN17" s="118"/>
      <c r="AO17" s="118"/>
      <c r="AP17" s="118"/>
      <c r="AQ17" s="121"/>
      <c r="AR17" s="121"/>
      <c r="AS17" s="121"/>
      <c r="AT17" s="121"/>
      <c r="AU17" s="118"/>
      <c r="AV17" s="118"/>
      <c r="AW17" s="121"/>
      <c r="AX17" s="121"/>
      <c r="AY17" s="121"/>
      <c r="AZ17" s="121"/>
      <c r="BA17" s="118"/>
      <c r="BB17" s="118"/>
      <c r="BC17" s="121"/>
      <c r="BD17" s="121"/>
      <c r="BE17" s="121"/>
      <c r="BF17" s="121"/>
      <c r="BG17" s="118"/>
      <c r="BH17" s="118"/>
      <c r="BI17" s="121"/>
      <c r="BJ17" s="121"/>
      <c r="BK17" s="121"/>
      <c r="BL17" s="121"/>
      <c r="BM17" s="118"/>
      <c r="BN17" s="118"/>
      <c r="BO17" s="121"/>
      <c r="BP17" s="121"/>
      <c r="BQ17" s="121"/>
      <c r="BR17" s="121"/>
      <c r="BS17" s="118"/>
      <c r="BT17" s="118"/>
      <c r="BU17" s="121"/>
      <c r="BV17" s="121"/>
      <c r="BW17" s="121"/>
      <c r="BX17" s="121"/>
      <c r="BY17" s="118"/>
      <c r="BZ17" s="118"/>
    </row>
    <row r="18" spans="1:78" s="101" customFormat="1" ht="12" customHeight="1">
      <c r="A18" s="583" t="s">
        <v>623</v>
      </c>
      <c r="B18" s="584"/>
      <c r="C18" s="584"/>
      <c r="D18" s="581"/>
      <c r="E18" s="582"/>
      <c r="F18" s="582"/>
      <c r="G18" s="582"/>
      <c r="H18" s="579"/>
      <c r="I18" s="580"/>
      <c r="J18" s="582"/>
      <c r="K18" s="582"/>
      <c r="L18" s="582"/>
      <c r="M18" s="582"/>
      <c r="N18" s="579"/>
      <c r="O18" s="579"/>
      <c r="P18" s="581" t="s">
        <v>659</v>
      </c>
      <c r="Q18" s="582"/>
      <c r="R18" s="582"/>
      <c r="S18" s="582"/>
      <c r="T18" s="579" t="s">
        <v>611</v>
      </c>
      <c r="U18" s="580"/>
      <c r="V18" s="582" t="s">
        <v>660</v>
      </c>
      <c r="W18" s="582"/>
      <c r="X18" s="582"/>
      <c r="Y18" s="582"/>
      <c r="Z18" s="579" t="s">
        <v>601</v>
      </c>
      <c r="AA18" s="579"/>
      <c r="AB18" s="581"/>
      <c r="AC18" s="582"/>
      <c r="AD18" s="582"/>
      <c r="AE18" s="582"/>
      <c r="AF18" s="579"/>
      <c r="AG18" s="580"/>
      <c r="AH18" s="582"/>
      <c r="AI18" s="582"/>
      <c r="AJ18" s="582"/>
      <c r="AK18" s="582"/>
      <c r="AL18" s="579"/>
      <c r="AM18" s="580"/>
      <c r="AN18" s="118"/>
      <c r="AO18" s="118"/>
      <c r="AP18" s="118"/>
      <c r="AQ18" s="121"/>
      <c r="AR18" s="121"/>
      <c r="AS18" s="121"/>
      <c r="AT18" s="121"/>
      <c r="AU18" s="118"/>
      <c r="AV18" s="118"/>
      <c r="AW18" s="121"/>
      <c r="AX18" s="121"/>
      <c r="AY18" s="121"/>
      <c r="AZ18" s="121"/>
      <c r="BA18" s="118"/>
      <c r="BB18" s="118"/>
      <c r="BC18" s="121"/>
      <c r="BD18" s="121"/>
      <c r="BE18" s="121"/>
      <c r="BF18" s="121"/>
      <c r="BG18" s="118"/>
      <c r="BH18" s="118"/>
      <c r="BI18" s="121"/>
      <c r="BJ18" s="121"/>
      <c r="BK18" s="121"/>
      <c r="BL18" s="121"/>
      <c r="BM18" s="118"/>
      <c r="BN18" s="118"/>
      <c r="BO18" s="121"/>
      <c r="BP18" s="121"/>
      <c r="BQ18" s="121"/>
      <c r="BR18" s="121"/>
      <c r="BS18" s="118"/>
      <c r="BT18" s="118"/>
      <c r="BU18" s="121"/>
      <c r="BV18" s="121"/>
      <c r="BW18" s="121"/>
      <c r="BX18" s="121"/>
      <c r="BY18" s="118"/>
      <c r="BZ18" s="118"/>
    </row>
    <row r="19" spans="1:78" s="101" customFormat="1" ht="12" customHeight="1">
      <c r="A19" s="583" t="s">
        <v>627</v>
      </c>
      <c r="B19" s="584"/>
      <c r="C19" s="584"/>
      <c r="D19" s="581"/>
      <c r="E19" s="582"/>
      <c r="F19" s="582"/>
      <c r="G19" s="582"/>
      <c r="H19" s="579"/>
      <c r="I19" s="580"/>
      <c r="J19" s="582"/>
      <c r="K19" s="582"/>
      <c r="L19" s="582"/>
      <c r="M19" s="582"/>
      <c r="N19" s="579"/>
      <c r="O19" s="579"/>
      <c r="P19" s="581" t="s">
        <v>661</v>
      </c>
      <c r="Q19" s="582"/>
      <c r="R19" s="582"/>
      <c r="S19" s="582"/>
      <c r="T19" s="579" t="s">
        <v>599</v>
      </c>
      <c r="U19" s="580"/>
      <c r="V19" s="582" t="s">
        <v>660</v>
      </c>
      <c r="W19" s="582"/>
      <c r="X19" s="582"/>
      <c r="Y19" s="582"/>
      <c r="Z19" s="579" t="s">
        <v>601</v>
      </c>
      <c r="AA19" s="579"/>
      <c r="AB19" s="581"/>
      <c r="AC19" s="582"/>
      <c r="AD19" s="582"/>
      <c r="AE19" s="582"/>
      <c r="AF19" s="579"/>
      <c r="AG19" s="580"/>
      <c r="AH19" s="582"/>
      <c r="AI19" s="582"/>
      <c r="AJ19" s="582"/>
      <c r="AK19" s="582"/>
      <c r="AL19" s="579"/>
      <c r="AM19" s="580"/>
      <c r="AN19" s="118"/>
      <c r="AO19" s="118"/>
      <c r="AP19" s="118"/>
      <c r="AQ19" s="121"/>
      <c r="AR19" s="121"/>
      <c r="AS19" s="121"/>
      <c r="AT19" s="121"/>
      <c r="AU19" s="118"/>
      <c r="AV19" s="118"/>
      <c r="AW19" s="121"/>
      <c r="AX19" s="121"/>
      <c r="AY19" s="121"/>
      <c r="AZ19" s="121"/>
      <c r="BA19" s="118"/>
      <c r="BB19" s="118"/>
      <c r="BC19" s="121"/>
      <c r="BD19" s="121"/>
      <c r="BE19" s="121"/>
      <c r="BF19" s="121"/>
      <c r="BG19" s="118"/>
      <c r="BH19" s="118"/>
      <c r="BI19" s="121"/>
      <c r="BJ19" s="121"/>
      <c r="BK19" s="121"/>
      <c r="BL19" s="121"/>
      <c r="BM19" s="118"/>
      <c r="BN19" s="118"/>
      <c r="BO19" s="121"/>
      <c r="BP19" s="121"/>
      <c r="BQ19" s="121"/>
      <c r="BR19" s="121"/>
      <c r="BS19" s="118"/>
      <c r="BT19" s="118"/>
      <c r="BU19" s="121"/>
      <c r="BV19" s="121"/>
      <c r="BW19" s="121"/>
      <c r="BX19" s="121"/>
      <c r="BY19" s="118"/>
      <c r="BZ19" s="118"/>
    </row>
    <row r="20" spans="1:78" s="101" customFormat="1" ht="12" customHeight="1">
      <c r="A20" s="583" t="s">
        <v>632</v>
      </c>
      <c r="B20" s="584"/>
      <c r="C20" s="584"/>
      <c r="D20" s="581"/>
      <c r="E20" s="582"/>
      <c r="F20" s="582"/>
      <c r="G20" s="582"/>
      <c r="H20" s="579"/>
      <c r="I20" s="580"/>
      <c r="J20" s="582"/>
      <c r="K20" s="582"/>
      <c r="L20" s="582"/>
      <c r="M20" s="582"/>
      <c r="N20" s="579"/>
      <c r="O20" s="579"/>
      <c r="P20" s="581" t="s">
        <v>662</v>
      </c>
      <c r="Q20" s="582"/>
      <c r="R20" s="582"/>
      <c r="S20" s="582"/>
      <c r="T20" s="579" t="s">
        <v>599</v>
      </c>
      <c r="U20" s="580"/>
      <c r="V20" s="582" t="s">
        <v>660</v>
      </c>
      <c r="W20" s="582"/>
      <c r="X20" s="582"/>
      <c r="Y20" s="582"/>
      <c r="Z20" s="579" t="s">
        <v>601</v>
      </c>
      <c r="AA20" s="579"/>
      <c r="AB20" s="581"/>
      <c r="AC20" s="582"/>
      <c r="AD20" s="582"/>
      <c r="AE20" s="582"/>
      <c r="AF20" s="579"/>
      <c r="AG20" s="580"/>
      <c r="AH20" s="582"/>
      <c r="AI20" s="582"/>
      <c r="AJ20" s="582"/>
      <c r="AK20" s="582"/>
      <c r="AL20" s="579"/>
      <c r="AM20" s="580"/>
      <c r="AN20" s="118"/>
      <c r="AO20" s="118"/>
      <c r="AP20" s="118"/>
      <c r="AQ20" s="121"/>
      <c r="AR20" s="121"/>
      <c r="AS20" s="121"/>
      <c r="AT20" s="121"/>
      <c r="AU20" s="118"/>
      <c r="AV20" s="118"/>
      <c r="AW20" s="121"/>
      <c r="AX20" s="121"/>
      <c r="AY20" s="121"/>
      <c r="AZ20" s="121"/>
      <c r="BA20" s="118"/>
      <c r="BB20" s="118"/>
      <c r="BC20" s="121"/>
      <c r="BD20" s="121"/>
      <c r="BE20" s="121"/>
      <c r="BF20" s="121"/>
      <c r="BG20" s="118"/>
      <c r="BH20" s="118"/>
      <c r="BI20" s="121"/>
      <c r="BJ20" s="121"/>
      <c r="BK20" s="121"/>
      <c r="BL20" s="121"/>
      <c r="BM20" s="118"/>
      <c r="BN20" s="118"/>
      <c r="BO20" s="121"/>
      <c r="BP20" s="121"/>
      <c r="BQ20" s="121"/>
      <c r="BR20" s="121"/>
      <c r="BS20" s="118"/>
      <c r="BT20" s="118"/>
      <c r="BU20" s="121"/>
      <c r="BV20" s="121"/>
      <c r="BW20" s="121"/>
      <c r="BX20" s="121"/>
      <c r="BY20" s="118"/>
      <c r="BZ20" s="118"/>
    </row>
    <row r="21" spans="1:78" s="101" customFormat="1" ht="12" customHeight="1">
      <c r="A21" s="583" t="s">
        <v>634</v>
      </c>
      <c r="B21" s="584"/>
      <c r="C21" s="584"/>
      <c r="D21" s="581" t="s">
        <v>606</v>
      </c>
      <c r="E21" s="582"/>
      <c r="F21" s="582"/>
      <c r="G21" s="582"/>
      <c r="H21" s="579" t="s">
        <v>601</v>
      </c>
      <c r="I21" s="580"/>
      <c r="J21" s="582" t="s">
        <v>631</v>
      </c>
      <c r="K21" s="582"/>
      <c r="L21" s="582"/>
      <c r="M21" s="582"/>
      <c r="N21" s="579" t="s">
        <v>601</v>
      </c>
      <c r="O21" s="579"/>
      <c r="P21" s="581" t="s">
        <v>663</v>
      </c>
      <c r="Q21" s="582"/>
      <c r="R21" s="582"/>
      <c r="S21" s="582"/>
      <c r="T21" s="579" t="s">
        <v>617</v>
      </c>
      <c r="U21" s="580"/>
      <c r="V21" s="582" t="s">
        <v>612</v>
      </c>
      <c r="W21" s="582"/>
      <c r="X21" s="582"/>
      <c r="Y21" s="582"/>
      <c r="Z21" s="579" t="s">
        <v>601</v>
      </c>
      <c r="AA21" s="579"/>
      <c r="AB21" s="581" t="s">
        <v>664</v>
      </c>
      <c r="AC21" s="582"/>
      <c r="AD21" s="582"/>
      <c r="AE21" s="582"/>
      <c r="AF21" s="579" t="s">
        <v>599</v>
      </c>
      <c r="AG21" s="580"/>
      <c r="AH21" s="582" t="s">
        <v>665</v>
      </c>
      <c r="AI21" s="582"/>
      <c r="AJ21" s="582"/>
      <c r="AK21" s="582"/>
      <c r="AL21" s="579" t="s">
        <v>601</v>
      </c>
      <c r="AM21" s="580"/>
      <c r="AN21" s="118"/>
      <c r="AO21" s="118"/>
      <c r="AP21" s="118"/>
      <c r="AQ21" s="121"/>
      <c r="AR21" s="121"/>
      <c r="AS21" s="121"/>
      <c r="AT21" s="121"/>
      <c r="AU21" s="118"/>
      <c r="AV21" s="118"/>
      <c r="AW21" s="121"/>
      <c r="AX21" s="121"/>
      <c r="AY21" s="121"/>
      <c r="AZ21" s="121"/>
      <c r="BA21" s="118"/>
      <c r="BB21" s="118"/>
      <c r="BC21" s="121"/>
      <c r="BD21" s="121"/>
      <c r="BE21" s="121"/>
      <c r="BF21" s="121"/>
      <c r="BG21" s="118"/>
      <c r="BH21" s="118"/>
      <c r="BI21" s="121"/>
      <c r="BJ21" s="121"/>
      <c r="BK21" s="121"/>
      <c r="BL21" s="121"/>
      <c r="BM21" s="118"/>
      <c r="BN21" s="118"/>
      <c r="BO21" s="121"/>
      <c r="BP21" s="121"/>
      <c r="BQ21" s="121"/>
      <c r="BR21" s="121"/>
      <c r="BS21" s="118"/>
      <c r="BT21" s="118"/>
      <c r="BU21" s="121"/>
      <c r="BV21" s="121"/>
      <c r="BW21" s="121"/>
      <c r="BX21" s="121"/>
      <c r="BY21" s="118"/>
      <c r="BZ21" s="118"/>
    </row>
    <row r="22" spans="1:78" s="101" customFormat="1" ht="12" customHeight="1">
      <c r="A22" s="583" t="s">
        <v>639</v>
      </c>
      <c r="B22" s="584"/>
      <c r="C22" s="584"/>
      <c r="D22" s="581" t="s">
        <v>606</v>
      </c>
      <c r="E22" s="582"/>
      <c r="F22" s="582"/>
      <c r="G22" s="582"/>
      <c r="H22" s="579" t="s">
        <v>601</v>
      </c>
      <c r="I22" s="580"/>
      <c r="J22" s="582" t="s">
        <v>666</v>
      </c>
      <c r="K22" s="582"/>
      <c r="L22" s="582"/>
      <c r="M22" s="582"/>
      <c r="N22" s="579" t="s">
        <v>611</v>
      </c>
      <c r="O22" s="580"/>
      <c r="P22" s="581" t="s">
        <v>667</v>
      </c>
      <c r="Q22" s="582"/>
      <c r="R22" s="582"/>
      <c r="S22" s="582"/>
      <c r="T22" s="579" t="s">
        <v>611</v>
      </c>
      <c r="U22" s="580"/>
      <c r="V22" s="582" t="s">
        <v>612</v>
      </c>
      <c r="W22" s="582"/>
      <c r="X22" s="582"/>
      <c r="Y22" s="582"/>
      <c r="Z22" s="579" t="s">
        <v>601</v>
      </c>
      <c r="AA22" s="579"/>
      <c r="AB22" s="581" t="s">
        <v>668</v>
      </c>
      <c r="AC22" s="582"/>
      <c r="AD22" s="582"/>
      <c r="AE22" s="582"/>
      <c r="AF22" s="579" t="s">
        <v>611</v>
      </c>
      <c r="AG22" s="580"/>
      <c r="AH22" s="582" t="s">
        <v>665</v>
      </c>
      <c r="AI22" s="582"/>
      <c r="AJ22" s="582"/>
      <c r="AK22" s="582"/>
      <c r="AL22" s="579" t="s">
        <v>601</v>
      </c>
      <c r="AM22" s="580"/>
    </row>
    <row r="23" spans="1:78" s="101" customFormat="1" ht="12" customHeight="1">
      <c r="A23" s="590" t="s">
        <v>669</v>
      </c>
      <c r="B23" s="591"/>
      <c r="C23" s="591"/>
      <c r="D23" s="588" t="s">
        <v>630</v>
      </c>
      <c r="E23" s="589"/>
      <c r="F23" s="589"/>
      <c r="G23" s="589"/>
      <c r="H23" s="586" t="s">
        <v>647</v>
      </c>
      <c r="I23" s="587"/>
      <c r="J23" s="589" t="s">
        <v>670</v>
      </c>
      <c r="K23" s="589"/>
      <c r="L23" s="589"/>
      <c r="M23" s="589"/>
      <c r="N23" s="586" t="s">
        <v>647</v>
      </c>
      <c r="O23" s="587"/>
      <c r="P23" s="588" t="s">
        <v>606</v>
      </c>
      <c r="Q23" s="589"/>
      <c r="R23" s="589"/>
      <c r="S23" s="589"/>
      <c r="T23" s="586" t="s">
        <v>671</v>
      </c>
      <c r="U23" s="587"/>
      <c r="V23" s="589" t="s">
        <v>672</v>
      </c>
      <c r="W23" s="589"/>
      <c r="X23" s="589"/>
      <c r="Y23" s="589"/>
      <c r="Z23" s="586" t="s">
        <v>671</v>
      </c>
      <c r="AA23" s="587"/>
      <c r="AB23" s="588" t="s">
        <v>657</v>
      </c>
      <c r="AC23" s="589"/>
      <c r="AD23" s="589"/>
      <c r="AE23" s="589"/>
      <c r="AF23" s="586" t="s">
        <v>617</v>
      </c>
      <c r="AG23" s="587"/>
      <c r="AH23" s="589" t="s">
        <v>660</v>
      </c>
      <c r="AI23" s="589"/>
      <c r="AJ23" s="589"/>
      <c r="AK23" s="589"/>
      <c r="AL23" s="586" t="s">
        <v>671</v>
      </c>
      <c r="AM23" s="587"/>
    </row>
    <row r="24" spans="1:78" s="101" customFormat="1" ht="12" customHeight="1"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</row>
    <row r="25" spans="1:78" s="101" customFormat="1" ht="12" customHeight="1">
      <c r="A25" s="566" t="s">
        <v>586</v>
      </c>
      <c r="B25" s="567"/>
      <c r="C25" s="567"/>
      <c r="D25" s="568" t="s">
        <v>673</v>
      </c>
      <c r="E25" s="569"/>
      <c r="F25" s="569"/>
      <c r="G25" s="569"/>
      <c r="H25" s="569"/>
      <c r="I25" s="570"/>
      <c r="J25" s="568" t="s">
        <v>674</v>
      </c>
      <c r="K25" s="569"/>
      <c r="L25" s="569"/>
      <c r="M25" s="569"/>
      <c r="N25" s="569"/>
      <c r="O25" s="569"/>
      <c r="P25" s="568" t="s">
        <v>675</v>
      </c>
      <c r="Q25" s="569"/>
      <c r="R25" s="569"/>
      <c r="S25" s="569"/>
      <c r="T25" s="569"/>
      <c r="U25" s="570"/>
      <c r="V25" s="569" t="s">
        <v>676</v>
      </c>
      <c r="W25" s="569"/>
      <c r="X25" s="569"/>
      <c r="Y25" s="569"/>
      <c r="Z25" s="569"/>
      <c r="AA25" s="569"/>
      <c r="AB25" s="568" t="s">
        <v>677</v>
      </c>
      <c r="AC25" s="569"/>
      <c r="AD25" s="569"/>
      <c r="AE25" s="569"/>
      <c r="AF25" s="569"/>
      <c r="AG25" s="570"/>
      <c r="AH25" s="569" t="s">
        <v>678</v>
      </c>
      <c r="AI25" s="569"/>
      <c r="AJ25" s="569"/>
      <c r="AK25" s="569"/>
      <c r="AL25" s="569"/>
      <c r="AM25" s="570"/>
    </row>
    <row r="26" spans="1:78" s="101" customFormat="1" ht="12" customHeight="1">
      <c r="A26" s="598" t="s">
        <v>618</v>
      </c>
      <c r="B26" s="599"/>
      <c r="C26" s="599"/>
      <c r="D26" s="602" t="s">
        <v>621</v>
      </c>
      <c r="E26" s="603"/>
      <c r="F26" s="603"/>
      <c r="G26" s="603"/>
      <c r="H26" s="592" t="s">
        <v>599</v>
      </c>
      <c r="I26" s="593"/>
      <c r="J26" s="602" t="s">
        <v>679</v>
      </c>
      <c r="K26" s="603"/>
      <c r="L26" s="603"/>
      <c r="M26" s="603"/>
      <c r="N26" s="592" t="s">
        <v>611</v>
      </c>
      <c r="O26" s="592"/>
      <c r="P26" s="604" t="s">
        <v>680</v>
      </c>
      <c r="Q26" s="592"/>
      <c r="R26" s="592"/>
      <c r="S26" s="592"/>
      <c r="T26" s="592" t="s">
        <v>617</v>
      </c>
      <c r="U26" s="593"/>
      <c r="V26" s="603" t="s">
        <v>612</v>
      </c>
      <c r="W26" s="603"/>
      <c r="X26" s="603"/>
      <c r="Y26" s="603"/>
      <c r="Z26" s="592" t="s">
        <v>601</v>
      </c>
      <c r="AA26" s="592"/>
      <c r="AB26" s="602" t="s">
        <v>681</v>
      </c>
      <c r="AC26" s="603"/>
      <c r="AD26" s="603"/>
      <c r="AE26" s="603"/>
      <c r="AF26" s="592" t="s">
        <v>599</v>
      </c>
      <c r="AG26" s="593"/>
      <c r="AH26" s="603" t="s">
        <v>606</v>
      </c>
      <c r="AI26" s="603"/>
      <c r="AJ26" s="603"/>
      <c r="AK26" s="603"/>
      <c r="AL26" s="592" t="s">
        <v>601</v>
      </c>
      <c r="AM26" s="593"/>
    </row>
    <row r="27" spans="1:78" s="101" customFormat="1" ht="12" customHeight="1">
      <c r="A27" s="600"/>
      <c r="B27" s="601"/>
      <c r="C27" s="601"/>
      <c r="D27" s="596" t="s">
        <v>682</v>
      </c>
      <c r="E27" s="597"/>
      <c r="F27" s="597"/>
      <c r="G27" s="597"/>
      <c r="H27" s="594"/>
      <c r="I27" s="595"/>
      <c r="J27" s="596" t="s">
        <v>683</v>
      </c>
      <c r="K27" s="597"/>
      <c r="L27" s="597"/>
      <c r="M27" s="597"/>
      <c r="N27" s="594"/>
      <c r="O27" s="594"/>
      <c r="P27" s="596" t="s">
        <v>684</v>
      </c>
      <c r="Q27" s="597"/>
      <c r="R27" s="597"/>
      <c r="S27" s="597"/>
      <c r="T27" s="594"/>
      <c r="U27" s="595"/>
      <c r="V27" s="597" t="s">
        <v>631</v>
      </c>
      <c r="W27" s="597"/>
      <c r="X27" s="597"/>
      <c r="Y27" s="597"/>
      <c r="Z27" s="594"/>
      <c r="AA27" s="594"/>
      <c r="AB27" s="596" t="s">
        <v>622</v>
      </c>
      <c r="AC27" s="597"/>
      <c r="AD27" s="597"/>
      <c r="AE27" s="597"/>
      <c r="AF27" s="594"/>
      <c r="AG27" s="595"/>
      <c r="AH27" s="594" t="s">
        <v>685</v>
      </c>
      <c r="AI27" s="594"/>
      <c r="AJ27" s="594"/>
      <c r="AK27" s="594"/>
      <c r="AL27" s="594"/>
      <c r="AM27" s="595"/>
    </row>
    <row r="28" spans="1:78" s="101" customFormat="1" ht="12" customHeight="1">
      <c r="A28" s="605" t="s">
        <v>623</v>
      </c>
      <c r="B28" s="606"/>
      <c r="C28" s="606"/>
      <c r="D28" s="607" t="s">
        <v>649</v>
      </c>
      <c r="E28" s="608"/>
      <c r="F28" s="608"/>
      <c r="G28" s="608"/>
      <c r="H28" s="609" t="s">
        <v>617</v>
      </c>
      <c r="I28" s="610"/>
      <c r="J28" s="611" t="s">
        <v>686</v>
      </c>
      <c r="K28" s="609"/>
      <c r="L28" s="609"/>
      <c r="M28" s="609"/>
      <c r="N28" s="609" t="s">
        <v>617</v>
      </c>
      <c r="O28" s="609"/>
      <c r="P28" s="607" t="s">
        <v>687</v>
      </c>
      <c r="Q28" s="608"/>
      <c r="R28" s="608"/>
      <c r="S28" s="608"/>
      <c r="T28" s="609" t="s">
        <v>601</v>
      </c>
      <c r="U28" s="610"/>
      <c r="V28" s="608" t="s">
        <v>612</v>
      </c>
      <c r="W28" s="608"/>
      <c r="X28" s="608"/>
      <c r="Y28" s="608"/>
      <c r="Z28" s="609" t="s">
        <v>601</v>
      </c>
      <c r="AA28" s="609"/>
      <c r="AB28" s="607" t="s">
        <v>621</v>
      </c>
      <c r="AC28" s="608"/>
      <c r="AD28" s="608"/>
      <c r="AE28" s="608"/>
      <c r="AF28" s="609" t="s">
        <v>599</v>
      </c>
      <c r="AG28" s="610"/>
      <c r="AH28" s="608" t="s">
        <v>606</v>
      </c>
      <c r="AI28" s="608"/>
      <c r="AJ28" s="608"/>
      <c r="AK28" s="608"/>
      <c r="AL28" s="609" t="s">
        <v>601</v>
      </c>
      <c r="AM28" s="610"/>
    </row>
    <row r="29" spans="1:78" s="101" customFormat="1" ht="12" customHeight="1">
      <c r="A29" s="576"/>
      <c r="B29" s="577"/>
      <c r="C29" s="577"/>
      <c r="D29" s="574" t="s">
        <v>688</v>
      </c>
      <c r="E29" s="575"/>
      <c r="F29" s="575"/>
      <c r="G29" s="575"/>
      <c r="H29" s="572"/>
      <c r="I29" s="573"/>
      <c r="J29" s="574" t="s">
        <v>689</v>
      </c>
      <c r="K29" s="575"/>
      <c r="L29" s="575"/>
      <c r="M29" s="575"/>
      <c r="N29" s="572"/>
      <c r="O29" s="572"/>
      <c r="P29" s="574" t="s">
        <v>690</v>
      </c>
      <c r="Q29" s="575"/>
      <c r="R29" s="575"/>
      <c r="S29" s="575"/>
      <c r="T29" s="572"/>
      <c r="U29" s="573"/>
      <c r="V29" s="575" t="s">
        <v>631</v>
      </c>
      <c r="W29" s="575"/>
      <c r="X29" s="575"/>
      <c r="Y29" s="575"/>
      <c r="Z29" s="572"/>
      <c r="AA29" s="572"/>
      <c r="AB29" s="574" t="s">
        <v>691</v>
      </c>
      <c r="AC29" s="575"/>
      <c r="AD29" s="575"/>
      <c r="AE29" s="575"/>
      <c r="AF29" s="572"/>
      <c r="AG29" s="573"/>
      <c r="AH29" s="572" t="s">
        <v>685</v>
      </c>
      <c r="AI29" s="572"/>
      <c r="AJ29" s="572"/>
      <c r="AK29" s="572"/>
      <c r="AL29" s="572"/>
      <c r="AM29" s="573"/>
    </row>
    <row r="30" spans="1:78" s="101" customFormat="1" ht="12" customHeight="1">
      <c r="A30" s="600" t="s">
        <v>627</v>
      </c>
      <c r="B30" s="601"/>
      <c r="C30" s="601"/>
      <c r="D30" s="596" t="s">
        <v>692</v>
      </c>
      <c r="E30" s="597"/>
      <c r="F30" s="597"/>
      <c r="G30" s="597"/>
      <c r="H30" s="594" t="s">
        <v>601</v>
      </c>
      <c r="I30" s="595"/>
      <c r="J30" s="596" t="s">
        <v>693</v>
      </c>
      <c r="K30" s="597"/>
      <c r="L30" s="597"/>
      <c r="M30" s="597"/>
      <c r="N30" s="594" t="s">
        <v>611</v>
      </c>
      <c r="O30" s="594"/>
      <c r="P30" s="596" t="s">
        <v>630</v>
      </c>
      <c r="Q30" s="597"/>
      <c r="R30" s="597"/>
      <c r="S30" s="597"/>
      <c r="T30" s="594" t="s">
        <v>611</v>
      </c>
      <c r="U30" s="595"/>
      <c r="V30" s="597" t="s">
        <v>612</v>
      </c>
      <c r="W30" s="597"/>
      <c r="X30" s="597"/>
      <c r="Y30" s="597"/>
      <c r="Z30" s="594" t="s">
        <v>601</v>
      </c>
      <c r="AA30" s="594"/>
      <c r="AB30" s="596" t="s">
        <v>628</v>
      </c>
      <c r="AC30" s="597"/>
      <c r="AD30" s="597"/>
      <c r="AE30" s="597"/>
      <c r="AF30" s="594" t="s">
        <v>599</v>
      </c>
      <c r="AG30" s="595"/>
      <c r="AH30" s="597" t="s">
        <v>694</v>
      </c>
      <c r="AI30" s="597"/>
      <c r="AJ30" s="597"/>
      <c r="AK30" s="597"/>
      <c r="AL30" s="594" t="s">
        <v>601</v>
      </c>
      <c r="AM30" s="595"/>
    </row>
    <row r="31" spans="1:78" s="101" customFormat="1" ht="12" customHeight="1">
      <c r="A31" s="600"/>
      <c r="B31" s="601"/>
      <c r="C31" s="601"/>
      <c r="D31" s="596" t="s">
        <v>695</v>
      </c>
      <c r="E31" s="597"/>
      <c r="F31" s="597"/>
      <c r="G31" s="597"/>
      <c r="H31" s="594"/>
      <c r="I31" s="595"/>
      <c r="J31" s="596" t="s">
        <v>683</v>
      </c>
      <c r="K31" s="597"/>
      <c r="L31" s="597"/>
      <c r="M31" s="597"/>
      <c r="N31" s="594"/>
      <c r="O31" s="594"/>
      <c r="P31" s="596" t="s">
        <v>696</v>
      </c>
      <c r="Q31" s="597"/>
      <c r="R31" s="597"/>
      <c r="S31" s="597"/>
      <c r="T31" s="594"/>
      <c r="U31" s="595"/>
      <c r="V31" s="597" t="s">
        <v>631</v>
      </c>
      <c r="W31" s="597"/>
      <c r="X31" s="597"/>
      <c r="Y31" s="597"/>
      <c r="Z31" s="594"/>
      <c r="AA31" s="594"/>
      <c r="AB31" s="616" t="s">
        <v>633</v>
      </c>
      <c r="AC31" s="594"/>
      <c r="AD31" s="594"/>
      <c r="AE31" s="594"/>
      <c r="AF31" s="594"/>
      <c r="AG31" s="595"/>
      <c r="AH31" s="597" t="s">
        <v>672</v>
      </c>
      <c r="AI31" s="597"/>
      <c r="AJ31" s="597"/>
      <c r="AK31" s="597"/>
      <c r="AL31" s="594"/>
      <c r="AM31" s="595"/>
    </row>
    <row r="32" spans="1:78" s="101" customFormat="1" ht="12" customHeight="1">
      <c r="A32" s="605" t="s">
        <v>632</v>
      </c>
      <c r="B32" s="606"/>
      <c r="C32" s="606"/>
      <c r="D32" s="607" t="s">
        <v>697</v>
      </c>
      <c r="E32" s="608"/>
      <c r="F32" s="608"/>
      <c r="G32" s="608"/>
      <c r="H32" s="609" t="s">
        <v>601</v>
      </c>
      <c r="I32" s="610"/>
      <c r="J32" s="611" t="s">
        <v>637</v>
      </c>
      <c r="K32" s="609"/>
      <c r="L32" s="609"/>
      <c r="M32" s="609"/>
      <c r="N32" s="609" t="s">
        <v>611</v>
      </c>
      <c r="O32" s="609"/>
      <c r="P32" s="607" t="s">
        <v>684</v>
      </c>
      <c r="Q32" s="608"/>
      <c r="R32" s="608"/>
      <c r="S32" s="608"/>
      <c r="T32" s="609" t="s">
        <v>617</v>
      </c>
      <c r="U32" s="610"/>
      <c r="V32" s="608" t="s">
        <v>612</v>
      </c>
      <c r="W32" s="608"/>
      <c r="X32" s="608"/>
      <c r="Y32" s="608"/>
      <c r="Z32" s="609" t="s">
        <v>601</v>
      </c>
      <c r="AA32" s="609"/>
      <c r="AB32" s="607" t="s">
        <v>628</v>
      </c>
      <c r="AC32" s="608"/>
      <c r="AD32" s="608"/>
      <c r="AE32" s="608"/>
      <c r="AF32" s="609" t="s">
        <v>599</v>
      </c>
      <c r="AG32" s="610"/>
      <c r="AH32" s="608" t="s">
        <v>690</v>
      </c>
      <c r="AI32" s="608"/>
      <c r="AJ32" s="608"/>
      <c r="AK32" s="608"/>
      <c r="AL32" s="609" t="s">
        <v>601</v>
      </c>
      <c r="AM32" s="610"/>
    </row>
    <row r="33" spans="1:39" s="101" customFormat="1" ht="12" customHeight="1">
      <c r="A33" s="612"/>
      <c r="B33" s="613"/>
      <c r="C33" s="613"/>
      <c r="D33" s="617" t="s">
        <v>698</v>
      </c>
      <c r="E33" s="618"/>
      <c r="F33" s="618"/>
      <c r="G33" s="618"/>
      <c r="H33" s="614"/>
      <c r="I33" s="615"/>
      <c r="J33" s="617" t="s">
        <v>683</v>
      </c>
      <c r="K33" s="618"/>
      <c r="L33" s="618"/>
      <c r="M33" s="618"/>
      <c r="N33" s="614"/>
      <c r="O33" s="614"/>
      <c r="P33" s="617" t="s">
        <v>699</v>
      </c>
      <c r="Q33" s="618"/>
      <c r="R33" s="618"/>
      <c r="S33" s="618"/>
      <c r="T33" s="614"/>
      <c r="U33" s="615"/>
      <c r="V33" s="618" t="s">
        <v>631</v>
      </c>
      <c r="W33" s="618"/>
      <c r="X33" s="618"/>
      <c r="Y33" s="618"/>
      <c r="Z33" s="614"/>
      <c r="AA33" s="614"/>
      <c r="AB33" s="619" t="s">
        <v>633</v>
      </c>
      <c r="AC33" s="614"/>
      <c r="AD33" s="614"/>
      <c r="AE33" s="614"/>
      <c r="AF33" s="614"/>
      <c r="AG33" s="615"/>
      <c r="AH33" s="618" t="s">
        <v>700</v>
      </c>
      <c r="AI33" s="618"/>
      <c r="AJ33" s="618"/>
      <c r="AK33" s="618"/>
      <c r="AL33" s="614"/>
      <c r="AM33" s="615"/>
    </row>
    <row r="34" spans="1:39" s="101" customFormat="1" ht="12" customHeight="1">
      <c r="A34" s="566"/>
      <c r="B34" s="567"/>
      <c r="C34" s="567"/>
      <c r="D34" s="568" t="s">
        <v>673</v>
      </c>
      <c r="E34" s="569"/>
      <c r="F34" s="569"/>
      <c r="G34" s="569"/>
      <c r="H34" s="569"/>
      <c r="I34" s="570"/>
      <c r="J34" s="569" t="s">
        <v>674</v>
      </c>
      <c r="K34" s="569"/>
      <c r="L34" s="569"/>
      <c r="M34" s="569"/>
      <c r="N34" s="569"/>
      <c r="O34" s="569"/>
      <c r="P34" s="568" t="s">
        <v>701</v>
      </c>
      <c r="Q34" s="569"/>
      <c r="R34" s="569"/>
      <c r="S34" s="569"/>
      <c r="T34" s="569"/>
      <c r="U34" s="570"/>
      <c r="V34" s="569" t="s">
        <v>702</v>
      </c>
      <c r="W34" s="569"/>
      <c r="X34" s="569"/>
      <c r="Y34" s="569"/>
      <c r="Z34" s="569"/>
      <c r="AA34" s="569"/>
      <c r="AB34" s="568" t="s">
        <v>703</v>
      </c>
      <c r="AC34" s="569"/>
      <c r="AD34" s="569"/>
      <c r="AE34" s="569"/>
      <c r="AF34" s="569"/>
      <c r="AG34" s="570"/>
      <c r="AH34" s="569" t="s">
        <v>704</v>
      </c>
      <c r="AI34" s="569"/>
      <c r="AJ34" s="569"/>
      <c r="AK34" s="569"/>
      <c r="AL34" s="569"/>
      <c r="AM34" s="570"/>
    </row>
    <row r="35" spans="1:39" s="101" customFormat="1" ht="12" customHeight="1">
      <c r="A35" s="600" t="s">
        <v>634</v>
      </c>
      <c r="B35" s="601"/>
      <c r="C35" s="601"/>
      <c r="D35" s="602" t="s">
        <v>705</v>
      </c>
      <c r="E35" s="603"/>
      <c r="F35" s="603"/>
      <c r="G35" s="603"/>
      <c r="H35" s="592" t="s">
        <v>611</v>
      </c>
      <c r="I35" s="593"/>
      <c r="J35" s="594" t="s">
        <v>637</v>
      </c>
      <c r="K35" s="594"/>
      <c r="L35" s="594"/>
      <c r="M35" s="594"/>
      <c r="N35" s="594" t="s">
        <v>611</v>
      </c>
      <c r="O35" s="594"/>
      <c r="P35" s="602" t="s">
        <v>606</v>
      </c>
      <c r="Q35" s="603"/>
      <c r="R35" s="603"/>
      <c r="S35" s="603"/>
      <c r="T35" s="592" t="s">
        <v>601</v>
      </c>
      <c r="U35" s="593"/>
      <c r="V35" s="597" t="s">
        <v>612</v>
      </c>
      <c r="W35" s="597"/>
      <c r="X35" s="597"/>
      <c r="Y35" s="597"/>
      <c r="Z35" s="594" t="s">
        <v>601</v>
      </c>
      <c r="AA35" s="594"/>
      <c r="AB35" s="602" t="s">
        <v>659</v>
      </c>
      <c r="AC35" s="603"/>
      <c r="AD35" s="603"/>
      <c r="AE35" s="603"/>
      <c r="AF35" s="592" t="s">
        <v>611</v>
      </c>
      <c r="AG35" s="593"/>
      <c r="AH35" s="597" t="s">
        <v>672</v>
      </c>
      <c r="AI35" s="597"/>
      <c r="AJ35" s="597"/>
      <c r="AK35" s="597"/>
      <c r="AL35" s="594" t="s">
        <v>601</v>
      </c>
      <c r="AM35" s="595"/>
    </row>
    <row r="36" spans="1:39" s="101" customFormat="1" ht="12" customHeight="1">
      <c r="A36" s="600"/>
      <c r="B36" s="601"/>
      <c r="C36" s="601"/>
      <c r="D36" s="596" t="s">
        <v>706</v>
      </c>
      <c r="E36" s="597"/>
      <c r="F36" s="597"/>
      <c r="G36" s="597"/>
      <c r="H36" s="594"/>
      <c r="I36" s="595"/>
      <c r="J36" s="597" t="s">
        <v>707</v>
      </c>
      <c r="K36" s="597"/>
      <c r="L36" s="597"/>
      <c r="M36" s="597"/>
      <c r="N36" s="594"/>
      <c r="O36" s="594"/>
      <c r="P36" s="596" t="s">
        <v>687</v>
      </c>
      <c r="Q36" s="597"/>
      <c r="R36" s="597"/>
      <c r="S36" s="597"/>
      <c r="T36" s="594"/>
      <c r="U36" s="595"/>
      <c r="V36" s="597" t="s">
        <v>631</v>
      </c>
      <c r="W36" s="597"/>
      <c r="X36" s="597"/>
      <c r="Y36" s="597"/>
      <c r="Z36" s="594"/>
      <c r="AA36" s="594"/>
      <c r="AB36" s="596" t="s">
        <v>668</v>
      </c>
      <c r="AC36" s="597"/>
      <c r="AD36" s="597"/>
      <c r="AE36" s="597"/>
      <c r="AF36" s="594"/>
      <c r="AG36" s="595"/>
      <c r="AH36" s="597" t="s">
        <v>602</v>
      </c>
      <c r="AI36" s="597"/>
      <c r="AJ36" s="597"/>
      <c r="AK36" s="597"/>
      <c r="AL36" s="594"/>
      <c r="AM36" s="595"/>
    </row>
    <row r="37" spans="1:39" s="101" customFormat="1" ht="12" customHeight="1">
      <c r="A37" s="605" t="s">
        <v>639</v>
      </c>
      <c r="B37" s="606"/>
      <c r="C37" s="606"/>
      <c r="D37" s="607" t="s">
        <v>621</v>
      </c>
      <c r="E37" s="608"/>
      <c r="F37" s="608"/>
      <c r="G37" s="608"/>
      <c r="H37" s="609" t="s">
        <v>599</v>
      </c>
      <c r="I37" s="610"/>
      <c r="J37" s="607" t="s">
        <v>683</v>
      </c>
      <c r="K37" s="608"/>
      <c r="L37" s="608"/>
      <c r="M37" s="608"/>
      <c r="N37" s="609" t="s">
        <v>611</v>
      </c>
      <c r="O37" s="610"/>
      <c r="P37" s="607" t="s">
        <v>606</v>
      </c>
      <c r="Q37" s="608"/>
      <c r="R37" s="608"/>
      <c r="S37" s="608"/>
      <c r="T37" s="609" t="s">
        <v>601</v>
      </c>
      <c r="U37" s="610"/>
      <c r="V37" s="608" t="s">
        <v>612</v>
      </c>
      <c r="W37" s="608"/>
      <c r="X37" s="608"/>
      <c r="Y37" s="608"/>
      <c r="Z37" s="609" t="s">
        <v>601</v>
      </c>
      <c r="AA37" s="609"/>
      <c r="AB37" s="607" t="s">
        <v>659</v>
      </c>
      <c r="AC37" s="608"/>
      <c r="AD37" s="608"/>
      <c r="AE37" s="608"/>
      <c r="AF37" s="609" t="s">
        <v>611</v>
      </c>
      <c r="AG37" s="610"/>
      <c r="AH37" s="608" t="s">
        <v>672</v>
      </c>
      <c r="AI37" s="608"/>
      <c r="AJ37" s="608"/>
      <c r="AK37" s="608"/>
      <c r="AL37" s="609" t="s">
        <v>601</v>
      </c>
      <c r="AM37" s="610"/>
    </row>
    <row r="38" spans="1:39" s="101" customFormat="1" ht="12" customHeight="1">
      <c r="A38" s="600"/>
      <c r="B38" s="601"/>
      <c r="C38" s="601"/>
      <c r="D38" s="574" t="s">
        <v>708</v>
      </c>
      <c r="E38" s="575"/>
      <c r="F38" s="575"/>
      <c r="G38" s="575"/>
      <c r="H38" s="572"/>
      <c r="I38" s="573"/>
      <c r="J38" s="574" t="s">
        <v>709</v>
      </c>
      <c r="K38" s="575"/>
      <c r="L38" s="575"/>
      <c r="M38" s="575"/>
      <c r="N38" s="572"/>
      <c r="O38" s="573"/>
      <c r="P38" s="574" t="s">
        <v>710</v>
      </c>
      <c r="Q38" s="575"/>
      <c r="R38" s="575"/>
      <c r="S38" s="575"/>
      <c r="T38" s="572"/>
      <c r="U38" s="573"/>
      <c r="V38" s="575" t="s">
        <v>631</v>
      </c>
      <c r="W38" s="575"/>
      <c r="X38" s="575"/>
      <c r="Y38" s="575"/>
      <c r="Z38" s="572"/>
      <c r="AA38" s="572"/>
      <c r="AB38" s="574" t="s">
        <v>668</v>
      </c>
      <c r="AC38" s="575"/>
      <c r="AD38" s="575"/>
      <c r="AE38" s="575"/>
      <c r="AF38" s="572"/>
      <c r="AG38" s="573"/>
      <c r="AH38" s="575" t="s">
        <v>602</v>
      </c>
      <c r="AI38" s="575"/>
      <c r="AJ38" s="575"/>
      <c r="AK38" s="575"/>
      <c r="AL38" s="572"/>
      <c r="AM38" s="573"/>
    </row>
    <row r="39" spans="1:39" s="101" customFormat="1" ht="12" customHeight="1">
      <c r="A39" s="605" t="s">
        <v>669</v>
      </c>
      <c r="B39" s="606"/>
      <c r="C39" s="606"/>
      <c r="D39" s="596" t="s">
        <v>711</v>
      </c>
      <c r="E39" s="597"/>
      <c r="F39" s="597"/>
      <c r="G39" s="597"/>
      <c r="H39" s="594" t="s">
        <v>611</v>
      </c>
      <c r="I39" s="594"/>
      <c r="J39" s="596" t="s">
        <v>707</v>
      </c>
      <c r="K39" s="597"/>
      <c r="L39" s="597"/>
      <c r="M39" s="597"/>
      <c r="N39" s="594" t="s">
        <v>611</v>
      </c>
      <c r="O39" s="595"/>
      <c r="P39" s="596" t="s">
        <v>630</v>
      </c>
      <c r="Q39" s="597"/>
      <c r="R39" s="597"/>
      <c r="S39" s="597"/>
      <c r="T39" s="594" t="s">
        <v>611</v>
      </c>
      <c r="U39" s="595"/>
      <c r="V39" s="616" t="s">
        <v>650</v>
      </c>
      <c r="W39" s="594"/>
      <c r="X39" s="594"/>
      <c r="Y39" s="594"/>
      <c r="Z39" s="594" t="s">
        <v>601</v>
      </c>
      <c r="AA39" s="595"/>
      <c r="AB39" s="596" t="s">
        <v>712</v>
      </c>
      <c r="AC39" s="597"/>
      <c r="AD39" s="597"/>
      <c r="AE39" s="597"/>
      <c r="AF39" s="594" t="s">
        <v>611</v>
      </c>
      <c r="AG39" s="595"/>
      <c r="AH39" s="596" t="s">
        <v>672</v>
      </c>
      <c r="AI39" s="597"/>
      <c r="AJ39" s="597"/>
      <c r="AK39" s="597"/>
      <c r="AL39" s="594" t="s">
        <v>601</v>
      </c>
      <c r="AM39" s="595"/>
    </row>
    <row r="40" spans="1:39" s="101" customFormat="1" ht="12" customHeight="1">
      <c r="A40" s="612"/>
      <c r="B40" s="613"/>
      <c r="C40" s="613"/>
      <c r="D40" s="617" t="s">
        <v>648</v>
      </c>
      <c r="E40" s="618"/>
      <c r="F40" s="618"/>
      <c r="G40" s="618"/>
      <c r="H40" s="614"/>
      <c r="I40" s="614"/>
      <c r="J40" s="619" t="s">
        <v>637</v>
      </c>
      <c r="K40" s="614"/>
      <c r="L40" s="614"/>
      <c r="M40" s="614"/>
      <c r="N40" s="614"/>
      <c r="O40" s="615"/>
      <c r="P40" s="617" t="s">
        <v>696</v>
      </c>
      <c r="Q40" s="618"/>
      <c r="R40" s="618"/>
      <c r="S40" s="618"/>
      <c r="T40" s="614"/>
      <c r="U40" s="615"/>
      <c r="V40" s="617" t="s">
        <v>643</v>
      </c>
      <c r="W40" s="618"/>
      <c r="X40" s="618"/>
      <c r="Y40" s="618"/>
      <c r="Z40" s="614"/>
      <c r="AA40" s="615"/>
      <c r="AB40" s="617" t="s">
        <v>713</v>
      </c>
      <c r="AC40" s="618"/>
      <c r="AD40" s="618"/>
      <c r="AE40" s="618"/>
      <c r="AF40" s="614"/>
      <c r="AG40" s="615"/>
      <c r="AH40" s="617" t="s">
        <v>602</v>
      </c>
      <c r="AI40" s="618"/>
      <c r="AJ40" s="618"/>
      <c r="AK40" s="618"/>
      <c r="AL40" s="614"/>
      <c r="AM40" s="615"/>
    </row>
    <row r="41" spans="1:39" s="101" customFormat="1" ht="12" customHeight="1"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</row>
    <row r="42" spans="1:39" s="101" customFormat="1" ht="12" customHeight="1">
      <c r="A42" s="566"/>
      <c r="B42" s="567"/>
      <c r="C42" s="567"/>
      <c r="D42" s="568" t="s">
        <v>677</v>
      </c>
      <c r="E42" s="569"/>
      <c r="F42" s="569"/>
      <c r="G42" s="569"/>
      <c r="H42" s="569"/>
      <c r="I42" s="570"/>
      <c r="J42" s="569" t="s">
        <v>714</v>
      </c>
      <c r="K42" s="569"/>
      <c r="L42" s="569"/>
      <c r="M42" s="569"/>
      <c r="N42" s="569"/>
      <c r="O42" s="569"/>
      <c r="P42" s="568" t="s">
        <v>715</v>
      </c>
      <c r="Q42" s="569"/>
      <c r="R42" s="569"/>
      <c r="S42" s="569"/>
      <c r="T42" s="569"/>
      <c r="U42" s="570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</row>
    <row r="43" spans="1:39" s="101" customFormat="1" ht="12" customHeight="1">
      <c r="A43" s="600" t="s">
        <v>634</v>
      </c>
      <c r="B43" s="601"/>
      <c r="C43" s="601"/>
      <c r="D43" s="596" t="s">
        <v>628</v>
      </c>
      <c r="E43" s="597"/>
      <c r="F43" s="597"/>
      <c r="G43" s="597"/>
      <c r="H43" s="594" t="s">
        <v>599</v>
      </c>
      <c r="I43" s="595"/>
      <c r="J43" s="597" t="s">
        <v>606</v>
      </c>
      <c r="K43" s="597"/>
      <c r="L43" s="597"/>
      <c r="M43" s="597"/>
      <c r="N43" s="594" t="s">
        <v>601</v>
      </c>
      <c r="O43" s="594"/>
      <c r="P43" s="596" t="s">
        <v>716</v>
      </c>
      <c r="Q43" s="597"/>
      <c r="R43" s="597"/>
      <c r="S43" s="597"/>
      <c r="T43" s="594" t="s">
        <v>617</v>
      </c>
      <c r="U43" s="595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</row>
    <row r="44" spans="1:39" s="101" customFormat="1" ht="12" customHeight="1">
      <c r="A44" s="600"/>
      <c r="B44" s="601"/>
      <c r="C44" s="601"/>
      <c r="D44" s="616" t="s">
        <v>633</v>
      </c>
      <c r="E44" s="594"/>
      <c r="F44" s="594"/>
      <c r="G44" s="594"/>
      <c r="H44" s="594"/>
      <c r="I44" s="595"/>
      <c r="J44" s="597" t="s">
        <v>631</v>
      </c>
      <c r="K44" s="597"/>
      <c r="L44" s="597"/>
      <c r="M44" s="597"/>
      <c r="N44" s="594"/>
      <c r="O44" s="594"/>
      <c r="P44" s="596" t="s">
        <v>717</v>
      </c>
      <c r="Q44" s="597"/>
      <c r="R44" s="597"/>
      <c r="S44" s="597"/>
      <c r="T44" s="594"/>
      <c r="U44" s="595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</row>
    <row r="45" spans="1:39" s="101" customFormat="1" ht="12" customHeight="1">
      <c r="A45" s="605" t="s">
        <v>639</v>
      </c>
      <c r="B45" s="606"/>
      <c r="C45" s="606"/>
      <c r="D45" s="611" t="s">
        <v>718</v>
      </c>
      <c r="E45" s="609"/>
      <c r="F45" s="609"/>
      <c r="G45" s="609"/>
      <c r="H45" s="609" t="s">
        <v>611</v>
      </c>
      <c r="I45" s="610"/>
      <c r="J45" s="608" t="s">
        <v>606</v>
      </c>
      <c r="K45" s="608"/>
      <c r="L45" s="608"/>
      <c r="M45" s="608"/>
      <c r="N45" s="609" t="s">
        <v>601</v>
      </c>
      <c r="O45" s="609"/>
      <c r="P45" s="607" t="s">
        <v>668</v>
      </c>
      <c r="Q45" s="608"/>
      <c r="R45" s="608"/>
      <c r="S45" s="608"/>
      <c r="T45" s="609" t="s">
        <v>611</v>
      </c>
      <c r="U45" s="610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</row>
    <row r="46" spans="1:39" s="101" customFormat="1" ht="12" customHeight="1">
      <c r="A46" s="600"/>
      <c r="B46" s="601"/>
      <c r="C46" s="601"/>
      <c r="D46" s="571" t="s">
        <v>719</v>
      </c>
      <c r="E46" s="572"/>
      <c r="F46" s="572"/>
      <c r="G46" s="572"/>
      <c r="H46" s="572"/>
      <c r="I46" s="573"/>
      <c r="J46" s="597" t="s">
        <v>631</v>
      </c>
      <c r="K46" s="597"/>
      <c r="L46" s="597"/>
      <c r="M46" s="597"/>
      <c r="N46" s="594"/>
      <c r="O46" s="594"/>
      <c r="P46" s="616" t="s">
        <v>720</v>
      </c>
      <c r="Q46" s="594"/>
      <c r="R46" s="594"/>
      <c r="S46" s="594"/>
      <c r="T46" s="572"/>
      <c r="U46" s="573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</row>
    <row r="47" spans="1:39" s="101" customFormat="1" ht="12" customHeight="1">
      <c r="A47" s="605" t="s">
        <v>669</v>
      </c>
      <c r="B47" s="606"/>
      <c r="C47" s="606"/>
      <c r="D47" s="607" t="s">
        <v>628</v>
      </c>
      <c r="E47" s="608"/>
      <c r="F47" s="608"/>
      <c r="G47" s="608"/>
      <c r="H47" s="609" t="s">
        <v>599</v>
      </c>
      <c r="I47" s="610"/>
      <c r="J47" s="608" t="s">
        <v>606</v>
      </c>
      <c r="K47" s="608"/>
      <c r="L47" s="608"/>
      <c r="M47" s="608"/>
      <c r="N47" s="609" t="s">
        <v>601</v>
      </c>
      <c r="O47" s="609"/>
      <c r="P47" s="607" t="s">
        <v>668</v>
      </c>
      <c r="Q47" s="608"/>
      <c r="R47" s="608"/>
      <c r="S47" s="608"/>
      <c r="T47" s="609" t="s">
        <v>611</v>
      </c>
      <c r="U47" s="610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39" s="101" customFormat="1" ht="12" customHeight="1">
      <c r="A48" s="612"/>
      <c r="B48" s="613"/>
      <c r="C48" s="613"/>
      <c r="D48" s="619" t="s">
        <v>633</v>
      </c>
      <c r="E48" s="614"/>
      <c r="F48" s="614"/>
      <c r="G48" s="614"/>
      <c r="H48" s="614"/>
      <c r="I48" s="615"/>
      <c r="J48" s="618" t="s">
        <v>631</v>
      </c>
      <c r="K48" s="618"/>
      <c r="L48" s="618"/>
      <c r="M48" s="618"/>
      <c r="N48" s="614"/>
      <c r="O48" s="614"/>
      <c r="P48" s="617" t="s">
        <v>666</v>
      </c>
      <c r="Q48" s="618"/>
      <c r="R48" s="618"/>
      <c r="S48" s="618"/>
      <c r="T48" s="614"/>
      <c r="U48" s="615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8" s="101" customFormat="1" ht="12" customHeight="1"/>
    <row r="50" spans="1:38" s="101" customFormat="1" ht="12" customHeight="1">
      <c r="A50" s="566" t="s">
        <v>586</v>
      </c>
      <c r="B50" s="567"/>
      <c r="C50" s="620"/>
      <c r="D50" s="566" t="s">
        <v>587</v>
      </c>
      <c r="E50" s="567"/>
      <c r="F50" s="620"/>
      <c r="G50" s="567" t="s">
        <v>588</v>
      </c>
      <c r="H50" s="567"/>
      <c r="I50" s="567"/>
      <c r="J50" s="566" t="s">
        <v>859</v>
      </c>
      <c r="K50" s="567"/>
      <c r="L50" s="567"/>
      <c r="M50" s="567"/>
      <c r="N50" s="567"/>
      <c r="O50" s="567"/>
      <c r="P50" s="567"/>
      <c r="Q50" s="567"/>
      <c r="R50" s="620"/>
      <c r="S50" s="566" t="s">
        <v>860</v>
      </c>
      <c r="T50" s="567"/>
      <c r="U50" s="567"/>
      <c r="V50" s="567"/>
      <c r="W50" s="567"/>
      <c r="X50" s="567"/>
      <c r="Y50" s="567"/>
      <c r="Z50" s="567"/>
      <c r="AA50" s="620"/>
      <c r="AB50" s="566" t="s">
        <v>861</v>
      </c>
      <c r="AC50" s="567"/>
      <c r="AD50" s="567"/>
      <c r="AE50" s="567"/>
      <c r="AF50" s="567"/>
      <c r="AG50" s="567"/>
      <c r="AH50" s="567"/>
      <c r="AI50" s="567"/>
      <c r="AJ50" s="620"/>
    </row>
    <row r="51" spans="1:38" s="101" customFormat="1" ht="12" customHeight="1">
      <c r="A51" s="576" t="s">
        <v>721</v>
      </c>
      <c r="B51" s="577"/>
      <c r="C51" s="621"/>
      <c r="D51" s="103" t="s">
        <v>595</v>
      </c>
      <c r="E51" s="104">
        <v>12</v>
      </c>
      <c r="F51" s="131" t="s">
        <v>596</v>
      </c>
      <c r="G51" s="577" t="s">
        <v>722</v>
      </c>
      <c r="H51" s="577"/>
      <c r="I51" s="577"/>
      <c r="J51" s="622" t="s">
        <v>723</v>
      </c>
      <c r="K51" s="623"/>
      <c r="L51" s="623"/>
      <c r="M51" s="623"/>
      <c r="N51" s="623"/>
      <c r="O51" s="623"/>
      <c r="P51" s="623"/>
      <c r="Q51" s="577" t="s">
        <v>599</v>
      </c>
      <c r="R51" s="621"/>
      <c r="S51" s="622" t="s">
        <v>724</v>
      </c>
      <c r="T51" s="623"/>
      <c r="U51" s="623"/>
      <c r="V51" s="623"/>
      <c r="W51" s="623"/>
      <c r="X51" s="623"/>
      <c r="Y51" s="623"/>
      <c r="Z51" s="577" t="s">
        <v>647</v>
      </c>
      <c r="AA51" s="621"/>
      <c r="AB51" s="622"/>
      <c r="AC51" s="623"/>
      <c r="AD51" s="623"/>
      <c r="AE51" s="623"/>
      <c r="AF51" s="623"/>
      <c r="AG51" s="623"/>
      <c r="AH51" s="623"/>
      <c r="AI51" s="577"/>
      <c r="AJ51" s="621"/>
    </row>
    <row r="52" spans="1:38" s="101" customFormat="1" ht="12" customHeight="1">
      <c r="A52" s="583" t="s">
        <v>725</v>
      </c>
      <c r="B52" s="584"/>
      <c r="C52" s="626"/>
      <c r="D52" s="108" t="s">
        <v>595</v>
      </c>
      <c r="E52" s="109">
        <v>13</v>
      </c>
      <c r="F52" s="132" t="s">
        <v>596</v>
      </c>
      <c r="G52" s="584" t="s">
        <v>635</v>
      </c>
      <c r="H52" s="584"/>
      <c r="I52" s="584"/>
      <c r="J52" s="624" t="s">
        <v>726</v>
      </c>
      <c r="K52" s="625"/>
      <c r="L52" s="625"/>
      <c r="M52" s="625"/>
      <c r="N52" s="625"/>
      <c r="O52" s="625"/>
      <c r="P52" s="625"/>
      <c r="Q52" s="584" t="s">
        <v>727</v>
      </c>
      <c r="R52" s="626"/>
      <c r="S52" s="624" t="s">
        <v>215</v>
      </c>
      <c r="T52" s="625"/>
      <c r="U52" s="625"/>
      <c r="V52" s="625"/>
      <c r="W52" s="625"/>
      <c r="X52" s="625"/>
      <c r="Y52" s="625"/>
      <c r="Z52" s="584" t="s">
        <v>601</v>
      </c>
      <c r="AA52" s="626"/>
      <c r="AB52" s="624"/>
      <c r="AC52" s="625"/>
      <c r="AD52" s="625"/>
      <c r="AE52" s="625"/>
      <c r="AF52" s="625"/>
      <c r="AG52" s="625"/>
      <c r="AH52" s="625"/>
      <c r="AI52" s="584"/>
      <c r="AJ52" s="626"/>
    </row>
    <row r="53" spans="1:38" s="101" customFormat="1" ht="12" customHeight="1">
      <c r="A53" s="583" t="s">
        <v>728</v>
      </c>
      <c r="B53" s="584"/>
      <c r="C53" s="626"/>
      <c r="D53" s="108" t="s">
        <v>595</v>
      </c>
      <c r="E53" s="109">
        <v>14</v>
      </c>
      <c r="F53" s="132" t="s">
        <v>596</v>
      </c>
      <c r="G53" s="584" t="s">
        <v>597</v>
      </c>
      <c r="H53" s="584"/>
      <c r="I53" s="584"/>
      <c r="J53" s="624" t="s">
        <v>729</v>
      </c>
      <c r="K53" s="625"/>
      <c r="L53" s="625"/>
      <c r="M53" s="625"/>
      <c r="N53" s="625"/>
      <c r="O53" s="625"/>
      <c r="P53" s="625"/>
      <c r="Q53" s="584" t="s">
        <v>671</v>
      </c>
      <c r="R53" s="626"/>
      <c r="S53" s="624" t="s">
        <v>85</v>
      </c>
      <c r="T53" s="625"/>
      <c r="U53" s="625"/>
      <c r="V53" s="625"/>
      <c r="W53" s="625"/>
      <c r="X53" s="625"/>
      <c r="Y53" s="625"/>
      <c r="Z53" s="584" t="s">
        <v>671</v>
      </c>
      <c r="AA53" s="626"/>
      <c r="AB53" s="624"/>
      <c r="AC53" s="625"/>
      <c r="AD53" s="625"/>
      <c r="AE53" s="625"/>
      <c r="AF53" s="625"/>
      <c r="AG53" s="625"/>
      <c r="AH53" s="625"/>
      <c r="AI53" s="584"/>
      <c r="AJ53" s="626"/>
    </row>
    <row r="54" spans="1:38" s="101" customFormat="1" ht="12" customHeight="1">
      <c r="A54" s="583" t="s">
        <v>730</v>
      </c>
      <c r="B54" s="584"/>
      <c r="C54" s="626"/>
      <c r="D54" s="108" t="s">
        <v>595</v>
      </c>
      <c r="E54" s="109">
        <v>15</v>
      </c>
      <c r="F54" s="132" t="s">
        <v>596</v>
      </c>
      <c r="G54" s="584" t="s">
        <v>731</v>
      </c>
      <c r="H54" s="584"/>
      <c r="I54" s="584"/>
      <c r="J54" s="624" t="s">
        <v>732</v>
      </c>
      <c r="K54" s="625"/>
      <c r="L54" s="625"/>
      <c r="M54" s="625"/>
      <c r="N54" s="625"/>
      <c r="O54" s="625"/>
      <c r="P54" s="625"/>
      <c r="Q54" s="606" t="s">
        <v>647</v>
      </c>
      <c r="R54" s="627"/>
      <c r="S54" s="624" t="s">
        <v>85</v>
      </c>
      <c r="T54" s="625"/>
      <c r="U54" s="625"/>
      <c r="V54" s="625"/>
      <c r="W54" s="625"/>
      <c r="X54" s="625"/>
      <c r="Y54" s="625"/>
      <c r="Z54" s="584" t="s">
        <v>671</v>
      </c>
      <c r="AA54" s="626"/>
      <c r="AB54" s="624"/>
      <c r="AC54" s="625"/>
      <c r="AD54" s="625"/>
      <c r="AE54" s="625"/>
      <c r="AF54" s="625"/>
      <c r="AG54" s="625"/>
      <c r="AH54" s="625"/>
      <c r="AI54" s="584"/>
      <c r="AJ54" s="626"/>
    </row>
    <row r="55" spans="1:38" s="101" customFormat="1" ht="12" customHeight="1">
      <c r="A55" s="583" t="s">
        <v>733</v>
      </c>
      <c r="B55" s="584"/>
      <c r="C55" s="626"/>
      <c r="D55" s="108" t="s">
        <v>595</v>
      </c>
      <c r="E55" s="109">
        <v>16</v>
      </c>
      <c r="F55" s="132" t="s">
        <v>596</v>
      </c>
      <c r="G55" s="584" t="s">
        <v>722</v>
      </c>
      <c r="H55" s="584"/>
      <c r="I55" s="584"/>
      <c r="J55" s="624" t="s">
        <v>732</v>
      </c>
      <c r="K55" s="625"/>
      <c r="L55" s="625"/>
      <c r="M55" s="625"/>
      <c r="N55" s="625"/>
      <c r="O55" s="625"/>
      <c r="P55" s="625"/>
      <c r="Q55" s="606" t="s">
        <v>647</v>
      </c>
      <c r="R55" s="627"/>
      <c r="S55" s="624" t="s">
        <v>734</v>
      </c>
      <c r="T55" s="625"/>
      <c r="U55" s="625"/>
      <c r="V55" s="625"/>
      <c r="W55" s="625"/>
      <c r="X55" s="625"/>
      <c r="Y55" s="625"/>
      <c r="Z55" s="584" t="s">
        <v>727</v>
      </c>
      <c r="AA55" s="626"/>
      <c r="AB55" s="624"/>
      <c r="AC55" s="625"/>
      <c r="AD55" s="625"/>
      <c r="AE55" s="625"/>
      <c r="AF55" s="625"/>
      <c r="AG55" s="625"/>
      <c r="AH55" s="625"/>
      <c r="AI55" s="584"/>
      <c r="AJ55" s="626"/>
    </row>
    <row r="56" spans="1:38" s="101" customFormat="1" ht="12" customHeight="1">
      <c r="A56" s="583" t="s">
        <v>735</v>
      </c>
      <c r="B56" s="584"/>
      <c r="C56" s="626"/>
      <c r="D56" s="108" t="s">
        <v>595</v>
      </c>
      <c r="E56" s="109">
        <v>17</v>
      </c>
      <c r="F56" s="132" t="s">
        <v>596</v>
      </c>
      <c r="G56" s="584" t="s">
        <v>635</v>
      </c>
      <c r="H56" s="584"/>
      <c r="I56" s="584"/>
      <c r="J56" s="624" t="s">
        <v>736</v>
      </c>
      <c r="K56" s="625"/>
      <c r="L56" s="625"/>
      <c r="M56" s="625"/>
      <c r="N56" s="625"/>
      <c r="O56" s="625"/>
      <c r="P56" s="625"/>
      <c r="Q56" s="584" t="s">
        <v>727</v>
      </c>
      <c r="R56" s="626"/>
      <c r="S56" s="624" t="s">
        <v>86</v>
      </c>
      <c r="T56" s="625"/>
      <c r="U56" s="625"/>
      <c r="V56" s="625"/>
      <c r="W56" s="625"/>
      <c r="X56" s="625"/>
      <c r="Y56" s="625"/>
      <c r="Z56" s="584" t="s">
        <v>727</v>
      </c>
      <c r="AA56" s="626"/>
      <c r="AB56" s="624"/>
      <c r="AC56" s="625"/>
      <c r="AD56" s="625"/>
      <c r="AE56" s="625"/>
      <c r="AF56" s="625"/>
      <c r="AG56" s="625"/>
      <c r="AH56" s="625"/>
      <c r="AI56" s="584"/>
      <c r="AJ56" s="626"/>
    </row>
    <row r="57" spans="1:38" s="101" customFormat="1" ht="12" customHeight="1">
      <c r="A57" s="605" t="s">
        <v>737</v>
      </c>
      <c r="B57" s="606"/>
      <c r="C57" s="627"/>
      <c r="D57" s="128" t="s">
        <v>595</v>
      </c>
      <c r="E57" s="129">
        <v>18</v>
      </c>
      <c r="F57" s="133" t="s">
        <v>596</v>
      </c>
      <c r="G57" s="584" t="s">
        <v>597</v>
      </c>
      <c r="H57" s="584"/>
      <c r="I57" s="584"/>
      <c r="J57" s="628" t="s">
        <v>80</v>
      </c>
      <c r="K57" s="629"/>
      <c r="L57" s="629"/>
      <c r="M57" s="629"/>
      <c r="N57" s="629"/>
      <c r="O57" s="629"/>
      <c r="P57" s="629"/>
      <c r="Q57" s="606" t="s">
        <v>647</v>
      </c>
      <c r="R57" s="627"/>
      <c r="S57" s="628" t="s">
        <v>88</v>
      </c>
      <c r="T57" s="629"/>
      <c r="U57" s="629"/>
      <c r="V57" s="629"/>
      <c r="W57" s="629"/>
      <c r="X57" s="629"/>
      <c r="Y57" s="629"/>
      <c r="Z57" s="606" t="s">
        <v>647</v>
      </c>
      <c r="AA57" s="627"/>
      <c r="AB57" s="628"/>
      <c r="AC57" s="629"/>
      <c r="AD57" s="629"/>
      <c r="AE57" s="629"/>
      <c r="AF57" s="629"/>
      <c r="AG57" s="629"/>
      <c r="AH57" s="629"/>
      <c r="AI57" s="606"/>
      <c r="AJ57" s="627"/>
    </row>
    <row r="58" spans="1:38" s="101" customFormat="1" ht="12" customHeight="1">
      <c r="A58" s="605" t="s">
        <v>738</v>
      </c>
      <c r="B58" s="606"/>
      <c r="C58" s="627"/>
      <c r="D58" s="128" t="s">
        <v>595</v>
      </c>
      <c r="E58" s="129">
        <v>19</v>
      </c>
      <c r="F58" s="133" t="s">
        <v>596</v>
      </c>
      <c r="G58" s="606" t="s">
        <v>731</v>
      </c>
      <c r="H58" s="606"/>
      <c r="I58" s="606"/>
      <c r="J58" s="628" t="s">
        <v>80</v>
      </c>
      <c r="K58" s="629"/>
      <c r="L58" s="629"/>
      <c r="M58" s="629"/>
      <c r="N58" s="629"/>
      <c r="O58" s="629"/>
      <c r="P58" s="629"/>
      <c r="Q58" s="606" t="s">
        <v>647</v>
      </c>
      <c r="R58" s="627"/>
      <c r="S58" s="628" t="s">
        <v>739</v>
      </c>
      <c r="T58" s="629"/>
      <c r="U58" s="629"/>
      <c r="V58" s="629"/>
      <c r="W58" s="629"/>
      <c r="X58" s="629"/>
      <c r="Y58" s="629"/>
      <c r="Z58" s="606" t="s">
        <v>647</v>
      </c>
      <c r="AA58" s="627"/>
      <c r="AB58" s="628"/>
      <c r="AC58" s="629"/>
      <c r="AD58" s="629"/>
      <c r="AE58" s="629"/>
      <c r="AF58" s="629"/>
      <c r="AG58" s="629"/>
      <c r="AH58" s="629"/>
      <c r="AI58" s="606"/>
      <c r="AJ58" s="627"/>
    </row>
    <row r="59" spans="1:38" s="101" customFormat="1" ht="12" customHeight="1">
      <c r="A59" s="605" t="s">
        <v>740</v>
      </c>
      <c r="B59" s="606"/>
      <c r="C59" s="627"/>
      <c r="D59" s="128" t="s">
        <v>595</v>
      </c>
      <c r="E59" s="129">
        <v>20</v>
      </c>
      <c r="F59" s="133" t="s">
        <v>596</v>
      </c>
      <c r="G59" s="605" t="s">
        <v>722</v>
      </c>
      <c r="H59" s="606"/>
      <c r="I59" s="627"/>
      <c r="J59" s="628" t="s">
        <v>736</v>
      </c>
      <c r="K59" s="629"/>
      <c r="L59" s="629"/>
      <c r="M59" s="629"/>
      <c r="N59" s="629"/>
      <c r="O59" s="629"/>
      <c r="P59" s="629"/>
      <c r="Q59" s="606" t="s">
        <v>727</v>
      </c>
      <c r="R59" s="627"/>
      <c r="S59" s="628" t="s">
        <v>90</v>
      </c>
      <c r="T59" s="629"/>
      <c r="U59" s="629"/>
      <c r="V59" s="629"/>
      <c r="W59" s="629"/>
      <c r="X59" s="629"/>
      <c r="Y59" s="629"/>
      <c r="Z59" s="606" t="s">
        <v>599</v>
      </c>
      <c r="AA59" s="627"/>
      <c r="AB59" s="628" t="s">
        <v>741</v>
      </c>
      <c r="AC59" s="629"/>
      <c r="AD59" s="629"/>
      <c r="AE59" s="629"/>
      <c r="AF59" s="629"/>
      <c r="AG59" s="629"/>
      <c r="AH59" s="629"/>
      <c r="AI59" s="606" t="s">
        <v>647</v>
      </c>
      <c r="AJ59" s="627"/>
    </row>
    <row r="60" spans="1:38" s="101" customFormat="1" ht="12" customHeight="1">
      <c r="A60" s="590" t="s">
        <v>742</v>
      </c>
      <c r="B60" s="591"/>
      <c r="C60" s="632"/>
      <c r="D60" s="113" t="s">
        <v>595</v>
      </c>
      <c r="E60" s="114">
        <v>21</v>
      </c>
      <c r="F60" s="134" t="s">
        <v>596</v>
      </c>
      <c r="G60" s="591" t="s">
        <v>635</v>
      </c>
      <c r="H60" s="591"/>
      <c r="I60" s="591"/>
      <c r="J60" s="630" t="s">
        <v>85</v>
      </c>
      <c r="K60" s="631"/>
      <c r="L60" s="631"/>
      <c r="M60" s="631"/>
      <c r="N60" s="631"/>
      <c r="O60" s="631"/>
      <c r="P60" s="631"/>
      <c r="Q60" s="591" t="s">
        <v>671</v>
      </c>
      <c r="R60" s="632"/>
      <c r="S60" s="630" t="s">
        <v>736</v>
      </c>
      <c r="T60" s="631"/>
      <c r="U60" s="631"/>
      <c r="V60" s="631"/>
      <c r="W60" s="631"/>
      <c r="X60" s="631"/>
      <c r="Y60" s="631"/>
      <c r="Z60" s="591" t="s">
        <v>727</v>
      </c>
      <c r="AA60" s="632"/>
      <c r="AB60" s="630" t="s">
        <v>741</v>
      </c>
      <c r="AC60" s="631"/>
      <c r="AD60" s="631"/>
      <c r="AE60" s="631"/>
      <c r="AF60" s="631"/>
      <c r="AG60" s="631"/>
      <c r="AH60" s="631"/>
      <c r="AI60" s="591" t="s">
        <v>647</v>
      </c>
      <c r="AJ60" s="632"/>
    </row>
    <row r="61" spans="1:38" s="101" customFormat="1" ht="12" customHeight="1">
      <c r="Z61" s="135"/>
      <c r="AA61" s="135"/>
    </row>
    <row r="62" spans="1:38" s="101" customFormat="1" ht="12" customHeight="1">
      <c r="A62" s="566" t="s">
        <v>586</v>
      </c>
      <c r="B62" s="567"/>
      <c r="C62" s="620"/>
      <c r="D62" s="569" t="s">
        <v>590</v>
      </c>
      <c r="E62" s="569"/>
      <c r="F62" s="569"/>
      <c r="G62" s="569"/>
      <c r="H62" s="569"/>
      <c r="I62" s="569"/>
      <c r="J62" s="569"/>
      <c r="K62" s="568" t="s">
        <v>591</v>
      </c>
      <c r="L62" s="569"/>
      <c r="M62" s="569"/>
      <c r="N62" s="569"/>
      <c r="O62" s="569"/>
      <c r="P62" s="569"/>
      <c r="Q62" s="570"/>
      <c r="R62" s="568" t="s">
        <v>592</v>
      </c>
      <c r="S62" s="569"/>
      <c r="T62" s="569"/>
      <c r="U62" s="569"/>
      <c r="V62" s="569"/>
      <c r="W62" s="569"/>
      <c r="X62" s="570"/>
      <c r="Y62" s="569" t="s">
        <v>593</v>
      </c>
      <c r="Z62" s="569"/>
      <c r="AA62" s="569"/>
      <c r="AB62" s="569"/>
      <c r="AC62" s="569"/>
      <c r="AD62" s="569"/>
      <c r="AE62" s="570"/>
      <c r="AF62" s="568" t="s">
        <v>651</v>
      </c>
      <c r="AG62" s="569"/>
      <c r="AH62" s="569"/>
      <c r="AI62" s="569"/>
      <c r="AJ62" s="569"/>
      <c r="AK62" s="569"/>
      <c r="AL62" s="570"/>
    </row>
    <row r="63" spans="1:38" s="101" customFormat="1" ht="12" customHeight="1">
      <c r="A63" s="576" t="s">
        <v>721</v>
      </c>
      <c r="B63" s="577"/>
      <c r="C63" s="621"/>
      <c r="D63" s="633" t="s">
        <v>718</v>
      </c>
      <c r="E63" s="634"/>
      <c r="F63" s="634"/>
      <c r="G63" s="634"/>
      <c r="H63" s="634"/>
      <c r="I63" s="572" t="s">
        <v>647</v>
      </c>
      <c r="J63" s="573"/>
      <c r="K63" s="633" t="s">
        <v>633</v>
      </c>
      <c r="L63" s="634"/>
      <c r="M63" s="634"/>
      <c r="N63" s="634"/>
      <c r="O63" s="634"/>
      <c r="P63" s="572" t="s">
        <v>599</v>
      </c>
      <c r="Q63" s="572"/>
      <c r="R63" s="574" t="s">
        <v>624</v>
      </c>
      <c r="S63" s="575"/>
      <c r="T63" s="575"/>
      <c r="U63" s="575"/>
      <c r="V63" s="575"/>
      <c r="W63" s="572" t="s">
        <v>601</v>
      </c>
      <c r="X63" s="573"/>
      <c r="Y63" s="575" t="s">
        <v>643</v>
      </c>
      <c r="Z63" s="575"/>
      <c r="AA63" s="575"/>
      <c r="AB63" s="575"/>
      <c r="AC63" s="575"/>
      <c r="AD63" s="572" t="s">
        <v>601</v>
      </c>
      <c r="AE63" s="573"/>
      <c r="AF63" s="574" t="s">
        <v>630</v>
      </c>
      <c r="AG63" s="575"/>
      <c r="AH63" s="575"/>
      <c r="AI63" s="575"/>
      <c r="AJ63" s="575"/>
      <c r="AK63" s="572" t="s">
        <v>647</v>
      </c>
      <c r="AL63" s="573"/>
    </row>
    <row r="64" spans="1:38" s="101" customFormat="1" ht="12" customHeight="1">
      <c r="A64" s="583" t="s">
        <v>725</v>
      </c>
      <c r="B64" s="584"/>
      <c r="C64" s="626"/>
      <c r="D64" s="581" t="s">
        <v>628</v>
      </c>
      <c r="E64" s="582"/>
      <c r="F64" s="582"/>
      <c r="G64" s="582"/>
      <c r="H64" s="582"/>
      <c r="I64" s="579" t="s">
        <v>727</v>
      </c>
      <c r="J64" s="580"/>
      <c r="K64" s="581" t="s">
        <v>743</v>
      </c>
      <c r="L64" s="582"/>
      <c r="M64" s="582"/>
      <c r="N64" s="582"/>
      <c r="O64" s="582"/>
      <c r="P64" s="579" t="s">
        <v>601</v>
      </c>
      <c r="Q64" s="580"/>
      <c r="R64" s="581" t="s">
        <v>624</v>
      </c>
      <c r="S64" s="582"/>
      <c r="T64" s="582"/>
      <c r="U64" s="582"/>
      <c r="V64" s="582"/>
      <c r="W64" s="579" t="s">
        <v>601</v>
      </c>
      <c r="X64" s="580"/>
      <c r="Y64" s="582" t="s">
        <v>638</v>
      </c>
      <c r="Z64" s="582"/>
      <c r="AA64" s="582"/>
      <c r="AB64" s="582"/>
      <c r="AC64" s="582"/>
      <c r="AD64" s="579" t="s">
        <v>601</v>
      </c>
      <c r="AE64" s="580"/>
      <c r="AF64" s="581" t="s">
        <v>630</v>
      </c>
      <c r="AG64" s="582"/>
      <c r="AH64" s="582"/>
      <c r="AI64" s="582"/>
      <c r="AJ64" s="582"/>
      <c r="AK64" s="579" t="s">
        <v>647</v>
      </c>
      <c r="AL64" s="580"/>
    </row>
    <row r="65" spans="1:39" s="101" customFormat="1" ht="12" customHeight="1">
      <c r="A65" s="605" t="s">
        <v>728</v>
      </c>
      <c r="B65" s="606"/>
      <c r="C65" s="627"/>
      <c r="D65" s="607" t="s">
        <v>744</v>
      </c>
      <c r="E65" s="608"/>
      <c r="F65" s="608"/>
      <c r="G65" s="608"/>
      <c r="H65" s="608"/>
      <c r="I65" s="609" t="s">
        <v>647</v>
      </c>
      <c r="J65" s="610"/>
      <c r="K65" s="607" t="s">
        <v>743</v>
      </c>
      <c r="L65" s="608"/>
      <c r="M65" s="608"/>
      <c r="N65" s="608"/>
      <c r="O65" s="608"/>
      <c r="P65" s="609" t="s">
        <v>601</v>
      </c>
      <c r="Q65" s="610"/>
      <c r="R65" s="607" t="s">
        <v>745</v>
      </c>
      <c r="S65" s="608"/>
      <c r="T65" s="608"/>
      <c r="U65" s="608"/>
      <c r="V65" s="608"/>
      <c r="W65" s="609" t="s">
        <v>727</v>
      </c>
      <c r="X65" s="610"/>
      <c r="Y65" s="608" t="s">
        <v>746</v>
      </c>
      <c r="Z65" s="608"/>
      <c r="AA65" s="608"/>
      <c r="AB65" s="608"/>
      <c r="AC65" s="608"/>
      <c r="AD65" s="609" t="s">
        <v>647</v>
      </c>
      <c r="AE65" s="610"/>
      <c r="AF65" s="607" t="s">
        <v>584</v>
      </c>
      <c r="AG65" s="608"/>
      <c r="AH65" s="608"/>
      <c r="AI65" s="608"/>
      <c r="AJ65" s="608"/>
      <c r="AK65" s="609" t="s">
        <v>671</v>
      </c>
      <c r="AL65" s="610"/>
    </row>
    <row r="66" spans="1:39" s="101" customFormat="1" ht="12" customHeight="1">
      <c r="A66" s="583" t="s">
        <v>730</v>
      </c>
      <c r="B66" s="584"/>
      <c r="C66" s="626"/>
      <c r="D66" s="581" t="s">
        <v>648</v>
      </c>
      <c r="E66" s="582"/>
      <c r="F66" s="582"/>
      <c r="G66" s="582"/>
      <c r="H66" s="582"/>
      <c r="I66" s="609" t="s">
        <v>647</v>
      </c>
      <c r="J66" s="610"/>
      <c r="K66" s="607" t="s">
        <v>743</v>
      </c>
      <c r="L66" s="608"/>
      <c r="M66" s="608"/>
      <c r="N66" s="608"/>
      <c r="O66" s="608"/>
      <c r="P66" s="609" t="s">
        <v>601</v>
      </c>
      <c r="Q66" s="610"/>
      <c r="R66" s="581" t="s">
        <v>747</v>
      </c>
      <c r="S66" s="582"/>
      <c r="T66" s="582"/>
      <c r="U66" s="582"/>
      <c r="V66" s="582"/>
      <c r="W66" s="609" t="s">
        <v>727</v>
      </c>
      <c r="X66" s="610"/>
      <c r="Y66" s="582" t="s">
        <v>748</v>
      </c>
      <c r="Z66" s="582"/>
      <c r="AA66" s="582"/>
      <c r="AB66" s="582"/>
      <c r="AC66" s="582"/>
      <c r="AD66" s="609" t="s">
        <v>727</v>
      </c>
      <c r="AE66" s="610"/>
      <c r="AF66" s="607" t="s">
        <v>584</v>
      </c>
      <c r="AG66" s="608"/>
      <c r="AH66" s="608"/>
      <c r="AI66" s="608"/>
      <c r="AJ66" s="608"/>
      <c r="AK66" s="609" t="s">
        <v>671</v>
      </c>
      <c r="AL66" s="610"/>
    </row>
    <row r="67" spans="1:39" s="101" customFormat="1" ht="12" customHeight="1">
      <c r="A67" s="583" t="s">
        <v>733</v>
      </c>
      <c r="B67" s="584"/>
      <c r="C67" s="626"/>
      <c r="D67" s="581" t="s">
        <v>749</v>
      </c>
      <c r="E67" s="582"/>
      <c r="F67" s="582"/>
      <c r="G67" s="582"/>
      <c r="H67" s="582"/>
      <c r="I67" s="609" t="s">
        <v>641</v>
      </c>
      <c r="J67" s="610"/>
      <c r="K67" s="607" t="s">
        <v>743</v>
      </c>
      <c r="L67" s="608"/>
      <c r="M67" s="608"/>
      <c r="N67" s="608"/>
      <c r="O67" s="608"/>
      <c r="P67" s="609" t="s">
        <v>601</v>
      </c>
      <c r="Q67" s="610"/>
      <c r="R67" s="581" t="s">
        <v>648</v>
      </c>
      <c r="S67" s="582"/>
      <c r="T67" s="582"/>
      <c r="U67" s="582"/>
      <c r="V67" s="582"/>
      <c r="W67" s="609" t="s">
        <v>647</v>
      </c>
      <c r="X67" s="610"/>
      <c r="Y67" s="582" t="s">
        <v>748</v>
      </c>
      <c r="Z67" s="582"/>
      <c r="AA67" s="582"/>
      <c r="AB67" s="582"/>
      <c r="AC67" s="582"/>
      <c r="AD67" s="609" t="s">
        <v>727</v>
      </c>
      <c r="AE67" s="610"/>
      <c r="AF67" s="581" t="s">
        <v>750</v>
      </c>
      <c r="AG67" s="582"/>
      <c r="AH67" s="582"/>
      <c r="AI67" s="582"/>
      <c r="AJ67" s="582"/>
      <c r="AK67" s="609" t="s">
        <v>727</v>
      </c>
      <c r="AL67" s="610"/>
    </row>
    <row r="68" spans="1:39" s="101" customFormat="1" ht="12" customHeight="1">
      <c r="A68" s="583" t="s">
        <v>735</v>
      </c>
      <c r="B68" s="584"/>
      <c r="C68" s="626"/>
      <c r="D68" s="581" t="s">
        <v>749</v>
      </c>
      <c r="E68" s="582"/>
      <c r="F68" s="582"/>
      <c r="G68" s="582"/>
      <c r="H68" s="582"/>
      <c r="I68" s="609" t="s">
        <v>641</v>
      </c>
      <c r="J68" s="610"/>
      <c r="K68" s="581" t="s">
        <v>751</v>
      </c>
      <c r="L68" s="582"/>
      <c r="M68" s="582"/>
      <c r="N68" s="582"/>
      <c r="O68" s="582"/>
      <c r="P68" s="579" t="s">
        <v>727</v>
      </c>
      <c r="Q68" s="580"/>
      <c r="R68" s="581" t="s">
        <v>648</v>
      </c>
      <c r="S68" s="582"/>
      <c r="T68" s="582"/>
      <c r="U68" s="582"/>
      <c r="V68" s="582"/>
      <c r="W68" s="609" t="s">
        <v>647</v>
      </c>
      <c r="X68" s="610"/>
      <c r="Y68" s="608" t="s">
        <v>746</v>
      </c>
      <c r="Z68" s="608"/>
      <c r="AA68" s="608"/>
      <c r="AB68" s="608"/>
      <c r="AC68" s="608"/>
      <c r="AD68" s="609" t="s">
        <v>647</v>
      </c>
      <c r="AE68" s="610"/>
      <c r="AF68" s="581" t="s">
        <v>624</v>
      </c>
      <c r="AG68" s="582"/>
      <c r="AH68" s="582"/>
      <c r="AI68" s="582"/>
      <c r="AJ68" s="582"/>
      <c r="AK68" s="579" t="s">
        <v>601</v>
      </c>
      <c r="AL68" s="580"/>
      <c r="AM68" s="125"/>
    </row>
    <row r="69" spans="1:39" s="101" customFormat="1" ht="12" customHeight="1">
      <c r="A69" s="605" t="s">
        <v>737</v>
      </c>
      <c r="B69" s="606"/>
      <c r="C69" s="627"/>
      <c r="D69" s="607" t="s">
        <v>752</v>
      </c>
      <c r="E69" s="608"/>
      <c r="F69" s="608"/>
      <c r="G69" s="608"/>
      <c r="H69" s="608"/>
      <c r="I69" s="609" t="s">
        <v>641</v>
      </c>
      <c r="J69" s="610"/>
      <c r="K69" s="607" t="s">
        <v>743</v>
      </c>
      <c r="L69" s="608"/>
      <c r="M69" s="608"/>
      <c r="N69" s="608"/>
      <c r="O69" s="608"/>
      <c r="P69" s="609" t="s">
        <v>601</v>
      </c>
      <c r="Q69" s="610"/>
      <c r="R69" s="581" t="s">
        <v>747</v>
      </c>
      <c r="S69" s="582"/>
      <c r="T69" s="582"/>
      <c r="U69" s="582"/>
      <c r="V69" s="582"/>
      <c r="W69" s="609" t="s">
        <v>727</v>
      </c>
      <c r="X69" s="610"/>
      <c r="Y69" s="582" t="s">
        <v>748</v>
      </c>
      <c r="Z69" s="582"/>
      <c r="AA69" s="582"/>
      <c r="AB69" s="582"/>
      <c r="AC69" s="582"/>
      <c r="AD69" s="609" t="s">
        <v>727</v>
      </c>
      <c r="AE69" s="610"/>
      <c r="AF69" s="607" t="s">
        <v>753</v>
      </c>
      <c r="AG69" s="608"/>
      <c r="AH69" s="608"/>
      <c r="AI69" s="608"/>
      <c r="AJ69" s="608"/>
      <c r="AK69" s="579" t="s">
        <v>647</v>
      </c>
      <c r="AL69" s="580"/>
      <c r="AM69" s="125"/>
    </row>
    <row r="70" spans="1:39" s="101" customFormat="1" ht="12" customHeight="1">
      <c r="A70" s="605" t="s">
        <v>738</v>
      </c>
      <c r="B70" s="606"/>
      <c r="C70" s="627"/>
      <c r="D70" s="607" t="s">
        <v>749</v>
      </c>
      <c r="E70" s="608"/>
      <c r="F70" s="608"/>
      <c r="G70" s="608"/>
      <c r="H70" s="608"/>
      <c r="I70" s="609" t="s">
        <v>641</v>
      </c>
      <c r="J70" s="610"/>
      <c r="K70" s="607" t="s">
        <v>743</v>
      </c>
      <c r="L70" s="608"/>
      <c r="M70" s="608"/>
      <c r="N70" s="608"/>
      <c r="O70" s="608"/>
      <c r="P70" s="609" t="s">
        <v>601</v>
      </c>
      <c r="Q70" s="610"/>
      <c r="R70" s="607" t="s">
        <v>648</v>
      </c>
      <c r="S70" s="608"/>
      <c r="T70" s="608"/>
      <c r="U70" s="608"/>
      <c r="V70" s="608"/>
      <c r="W70" s="609" t="s">
        <v>647</v>
      </c>
      <c r="X70" s="610"/>
      <c r="Y70" s="607" t="s">
        <v>748</v>
      </c>
      <c r="Z70" s="608"/>
      <c r="AA70" s="608"/>
      <c r="AB70" s="608"/>
      <c r="AC70" s="608"/>
      <c r="AD70" s="609" t="s">
        <v>727</v>
      </c>
      <c r="AE70" s="610"/>
      <c r="AF70" s="607" t="s">
        <v>747</v>
      </c>
      <c r="AG70" s="608"/>
      <c r="AH70" s="608"/>
      <c r="AI70" s="608"/>
      <c r="AJ70" s="608"/>
      <c r="AK70" s="609" t="s">
        <v>727</v>
      </c>
      <c r="AL70" s="610"/>
      <c r="AM70" s="125"/>
    </row>
    <row r="71" spans="1:39" s="101" customFormat="1" ht="12" customHeight="1">
      <c r="A71" s="605" t="s">
        <v>740</v>
      </c>
      <c r="B71" s="606"/>
      <c r="C71" s="627"/>
      <c r="D71" s="607" t="s">
        <v>749</v>
      </c>
      <c r="E71" s="608"/>
      <c r="F71" s="608"/>
      <c r="G71" s="608"/>
      <c r="H71" s="608"/>
      <c r="I71" s="609" t="s">
        <v>641</v>
      </c>
      <c r="J71" s="610"/>
      <c r="K71" s="607" t="s">
        <v>743</v>
      </c>
      <c r="L71" s="608"/>
      <c r="M71" s="608"/>
      <c r="N71" s="608"/>
      <c r="O71" s="608"/>
      <c r="P71" s="609" t="s">
        <v>601</v>
      </c>
      <c r="Q71" s="610"/>
      <c r="R71" s="607" t="s">
        <v>754</v>
      </c>
      <c r="S71" s="608"/>
      <c r="T71" s="608"/>
      <c r="U71" s="608"/>
      <c r="V71" s="608"/>
      <c r="W71" s="609" t="s">
        <v>647</v>
      </c>
      <c r="X71" s="610"/>
      <c r="Y71" s="607" t="s">
        <v>751</v>
      </c>
      <c r="Z71" s="608"/>
      <c r="AA71" s="608"/>
      <c r="AB71" s="608"/>
      <c r="AC71" s="608"/>
      <c r="AD71" s="609" t="s">
        <v>727</v>
      </c>
      <c r="AE71" s="610"/>
      <c r="AF71" s="607" t="s">
        <v>747</v>
      </c>
      <c r="AG71" s="608"/>
      <c r="AH71" s="608"/>
      <c r="AI71" s="608"/>
      <c r="AJ71" s="608"/>
      <c r="AK71" s="609" t="s">
        <v>727</v>
      </c>
      <c r="AL71" s="610"/>
      <c r="AM71" s="125"/>
    </row>
    <row r="72" spans="1:39" s="101" customFormat="1" ht="12" customHeight="1">
      <c r="A72" s="590" t="s">
        <v>742</v>
      </c>
      <c r="B72" s="591"/>
      <c r="C72" s="632"/>
      <c r="D72" s="588" t="s">
        <v>749</v>
      </c>
      <c r="E72" s="589"/>
      <c r="F72" s="589"/>
      <c r="G72" s="589"/>
      <c r="H72" s="589"/>
      <c r="I72" s="586" t="s">
        <v>641</v>
      </c>
      <c r="J72" s="587"/>
      <c r="K72" s="588" t="s">
        <v>755</v>
      </c>
      <c r="L72" s="589"/>
      <c r="M72" s="589"/>
      <c r="N72" s="589"/>
      <c r="O72" s="589"/>
      <c r="P72" s="586" t="s">
        <v>601</v>
      </c>
      <c r="Q72" s="587"/>
      <c r="R72" s="588" t="s">
        <v>754</v>
      </c>
      <c r="S72" s="589"/>
      <c r="T72" s="589"/>
      <c r="U72" s="589"/>
      <c r="V72" s="589"/>
      <c r="W72" s="586" t="s">
        <v>647</v>
      </c>
      <c r="X72" s="587"/>
      <c r="Y72" s="588" t="s">
        <v>709</v>
      </c>
      <c r="Z72" s="589"/>
      <c r="AA72" s="589"/>
      <c r="AB72" s="589"/>
      <c r="AC72" s="589"/>
      <c r="AD72" s="586" t="s">
        <v>647</v>
      </c>
      <c r="AE72" s="587"/>
      <c r="AF72" s="588" t="s">
        <v>747</v>
      </c>
      <c r="AG72" s="589"/>
      <c r="AH72" s="589"/>
      <c r="AI72" s="589"/>
      <c r="AJ72" s="589"/>
      <c r="AK72" s="586" t="s">
        <v>727</v>
      </c>
      <c r="AL72" s="587"/>
      <c r="AM72" s="125"/>
    </row>
    <row r="73" spans="1:39" s="101" customFormat="1" ht="15" customHeight="1"/>
    <row r="74" spans="1:39" s="101" customFormat="1" ht="15" customHeight="1"/>
    <row r="75" spans="1:39" s="101" customFormat="1" ht="15" customHeight="1"/>
    <row r="76" spans="1:39" s="101" customFormat="1" ht="15" customHeight="1"/>
    <row r="77" spans="1:39" s="101" customFormat="1" ht="15" customHeight="1"/>
    <row r="78" spans="1:39" s="101" customFormat="1" ht="15" customHeight="1"/>
    <row r="79" spans="1:39" s="101" customFormat="1" ht="15" customHeight="1"/>
    <row r="80" spans="1:39" s="101" customFormat="1" ht="15" customHeight="1"/>
    <row r="81" s="101" customFormat="1" ht="15" customHeight="1"/>
    <row r="82" s="101" customFormat="1" ht="15" customHeight="1"/>
    <row r="83" s="101" customFormat="1" ht="15" customHeight="1"/>
    <row r="84" s="101" customFormat="1" ht="15" customHeight="1"/>
    <row r="85" s="101" customFormat="1" ht="15" customHeight="1"/>
    <row r="86" s="101" customFormat="1" ht="15" customHeight="1"/>
    <row r="87" s="101" customFormat="1" ht="15" customHeight="1"/>
    <row r="88" s="101" customFormat="1" ht="15" customHeight="1"/>
    <row r="89" s="101" customFormat="1" ht="15" customHeight="1"/>
    <row r="90" s="101" customFormat="1" ht="15" customHeight="1"/>
    <row r="91" s="101" customFormat="1" ht="15" customHeight="1"/>
    <row r="92" s="101" customFormat="1" ht="15" customHeight="1"/>
    <row r="93" s="101" customFormat="1" ht="15" customHeight="1"/>
    <row r="94" s="101" customFormat="1" ht="15" customHeight="1"/>
    <row r="95" s="101" customFormat="1" ht="15" customHeight="1"/>
    <row r="96" s="101" customFormat="1" ht="15" customHeight="1"/>
    <row r="97" s="101" customFormat="1" ht="15" customHeight="1"/>
    <row r="98" s="101" customFormat="1" ht="15" customHeight="1"/>
    <row r="99" s="101" customFormat="1" ht="12"/>
    <row r="100" s="101" customFormat="1" ht="12"/>
    <row r="101" s="101" customFormat="1" ht="12"/>
    <row r="102" s="101" customFormat="1" ht="12"/>
    <row r="103" s="101" customFormat="1" ht="12"/>
    <row r="104" s="101" customFormat="1" ht="12"/>
    <row r="105" s="101" customFormat="1" ht="12"/>
    <row r="106" s="101" customFormat="1" ht="12"/>
    <row r="107" s="101" customFormat="1" ht="12"/>
    <row r="108" s="101" customFormat="1" ht="12"/>
    <row r="109" s="101" customFormat="1" ht="12"/>
    <row r="110" s="101" customFormat="1" ht="12"/>
    <row r="111" s="101" customFormat="1" ht="12"/>
    <row r="112" s="101" customFormat="1" ht="12"/>
    <row r="113" s="101" customFormat="1" ht="12"/>
    <row r="114" s="101" customFormat="1" ht="12"/>
    <row r="115" s="101" customFormat="1" ht="12"/>
    <row r="116" s="101" customFormat="1" ht="12"/>
    <row r="117" s="101" customFormat="1" ht="12"/>
    <row r="118" s="101" customFormat="1" ht="12"/>
    <row r="119" s="101" customFormat="1" ht="12"/>
    <row r="120" s="101" customFormat="1" ht="12"/>
    <row r="121" s="101" customFormat="1" ht="12"/>
    <row r="122" s="101" customFormat="1" ht="12"/>
    <row r="123" s="101" customFormat="1" ht="12"/>
    <row r="124" s="101" customFormat="1" ht="12"/>
    <row r="125" s="101" customFormat="1" ht="12"/>
    <row r="126" s="136" customFormat="1"/>
    <row r="127" s="136" customFormat="1"/>
    <row r="128" s="136" customFormat="1"/>
    <row r="129" s="136" customFormat="1"/>
    <row r="130" s="136" customFormat="1"/>
    <row r="131" s="136" customFormat="1"/>
    <row r="132" s="136" customFormat="1"/>
    <row r="133" s="136" customFormat="1"/>
    <row r="134" s="136" customFormat="1"/>
    <row r="135" s="136" customFormat="1"/>
    <row r="136" s="136" customFormat="1"/>
    <row r="137" s="136" customFormat="1"/>
    <row r="138" s="136" customFormat="1"/>
    <row r="139" s="136" customFormat="1"/>
    <row r="140" s="136" customFormat="1"/>
    <row r="141" s="136" customFormat="1"/>
    <row r="142" s="136" customFormat="1"/>
    <row r="143" s="136" customFormat="1"/>
    <row r="144" s="136" customFormat="1"/>
    <row r="145" s="136" customFormat="1"/>
    <row r="146" s="136" customFormat="1"/>
    <row r="147" s="136" customFormat="1"/>
    <row r="148" s="136" customFormat="1"/>
    <row r="149" s="136" customFormat="1"/>
    <row r="150" s="136" customFormat="1"/>
    <row r="151" s="136" customFormat="1"/>
    <row r="152" s="136" customFormat="1"/>
    <row r="153" s="136" customFormat="1"/>
    <row r="154" s="136" customFormat="1"/>
    <row r="155" s="136" customFormat="1"/>
    <row r="156" s="136" customFormat="1"/>
    <row r="157" s="136" customFormat="1"/>
    <row r="158" s="136" customFormat="1"/>
    <row r="159" s="136" customFormat="1"/>
    <row r="160" s="136" customFormat="1"/>
    <row r="161" s="136" customFormat="1"/>
    <row r="162" s="136" customFormat="1"/>
    <row r="163" s="136" customFormat="1"/>
    <row r="164" s="136" customFormat="1"/>
    <row r="165" s="136" customFormat="1"/>
    <row r="166" s="136" customFormat="1"/>
    <row r="167" s="136" customFormat="1"/>
    <row r="168" s="136" customFormat="1"/>
    <row r="169" s="136" customFormat="1"/>
    <row r="170" s="136" customFormat="1"/>
    <row r="171" s="136" customFormat="1"/>
    <row r="172" s="136" customFormat="1"/>
    <row r="173" s="136" customFormat="1"/>
    <row r="174" s="136" customFormat="1"/>
    <row r="175" s="136" customFormat="1"/>
    <row r="176" s="136" customFormat="1"/>
    <row r="177" s="136" customFormat="1"/>
    <row r="178" s="136" customFormat="1"/>
    <row r="179" s="136" customFormat="1"/>
    <row r="180" s="136" customFormat="1"/>
    <row r="181" s="136" customFormat="1"/>
    <row r="182" s="136" customFormat="1"/>
    <row r="183" s="136" customFormat="1"/>
    <row r="184" s="136" customFormat="1"/>
    <row r="185" s="136" customFormat="1"/>
    <row r="186" s="136" customFormat="1"/>
    <row r="187" s="136" customFormat="1"/>
    <row r="188" s="136" customFormat="1"/>
    <row r="189" s="136" customFormat="1"/>
    <row r="190" s="136" customFormat="1"/>
    <row r="191" s="136" customFormat="1"/>
    <row r="192" s="136" customFormat="1"/>
    <row r="193" s="136" customFormat="1"/>
    <row r="194" s="136" customFormat="1"/>
    <row r="195" s="136" customFormat="1"/>
    <row r="196" s="136" customFormat="1"/>
    <row r="197" s="136" customFormat="1"/>
    <row r="198" s="136" customFormat="1"/>
    <row r="199" s="136" customFormat="1"/>
    <row r="200" s="136" customFormat="1"/>
    <row r="201" s="136" customFormat="1"/>
    <row r="202" s="136" customFormat="1"/>
    <row r="203" s="136" customFormat="1"/>
    <row r="204" s="136" customFormat="1"/>
    <row r="205" s="136" customFormat="1"/>
    <row r="206" s="136" customFormat="1"/>
    <row r="207" s="136" customFormat="1"/>
    <row r="208" s="136" customFormat="1"/>
    <row r="209" s="136" customFormat="1"/>
    <row r="210" s="136" customFormat="1"/>
    <row r="211" s="136" customFormat="1"/>
    <row r="212" s="136" customFormat="1"/>
    <row r="213" s="136" customFormat="1"/>
    <row r="214" s="136" customFormat="1"/>
    <row r="215" s="136" customFormat="1"/>
    <row r="216" s="136" customFormat="1"/>
    <row r="217" s="136" customFormat="1"/>
    <row r="218" s="136" customFormat="1"/>
    <row r="219" s="136" customFormat="1"/>
    <row r="220" s="136" customFormat="1"/>
    <row r="221" s="136" customFormat="1"/>
    <row r="222" s="136" customFormat="1"/>
    <row r="223" s="136" customFormat="1"/>
    <row r="224" s="136" customFormat="1"/>
    <row r="225" s="136" customFormat="1"/>
    <row r="226" s="136" customFormat="1"/>
    <row r="227" s="136" customFormat="1"/>
    <row r="228" s="136" customFormat="1"/>
    <row r="229" s="136" customFormat="1"/>
    <row r="230" s="136" customFormat="1"/>
    <row r="231" s="136" customFormat="1"/>
    <row r="232" s="136" customFormat="1"/>
    <row r="233" s="136" customFormat="1"/>
    <row r="234" s="136" customFormat="1"/>
    <row r="235" s="136" customFormat="1"/>
    <row r="236" s="136" customFormat="1"/>
    <row r="237" s="136" customFormat="1"/>
    <row r="238" s="136" customFormat="1"/>
    <row r="239" s="136" customFormat="1"/>
    <row r="240" s="136" customFormat="1"/>
    <row r="241" s="136" customFormat="1"/>
    <row r="242" s="136" customFormat="1"/>
    <row r="243" s="136" customFormat="1"/>
    <row r="244" s="136" customFormat="1"/>
    <row r="245" s="136" customFormat="1"/>
    <row r="246" s="136" customFormat="1"/>
    <row r="247" s="136" customFormat="1"/>
    <row r="248" s="136" customFormat="1"/>
    <row r="249" s="136" customFormat="1"/>
    <row r="250" s="136" customFormat="1"/>
    <row r="251" s="136" customFormat="1"/>
    <row r="252" s="136" customFormat="1"/>
    <row r="253" s="136" customFormat="1"/>
    <row r="254" s="136" customFormat="1"/>
    <row r="255" s="136" customFormat="1"/>
    <row r="256" s="136" customFormat="1"/>
    <row r="257" s="136" customFormat="1"/>
    <row r="258" s="136" customFormat="1"/>
    <row r="259" s="136" customFormat="1"/>
    <row r="260" s="136" customFormat="1"/>
    <row r="261" s="136" customFormat="1"/>
    <row r="262" s="136" customFormat="1"/>
    <row r="263" s="136" customFormat="1"/>
    <row r="264" s="136" customFormat="1"/>
    <row r="265" s="136" customFormat="1"/>
    <row r="266" s="136" customFormat="1"/>
    <row r="267" s="136" customFormat="1"/>
    <row r="268" s="136" customFormat="1"/>
  </sheetData>
  <mergeCells count="622">
    <mergeCell ref="AK72:AL72"/>
    <mergeCell ref="A72:C72"/>
    <mergeCell ref="D72:H72"/>
    <mergeCell ref="I72:J72"/>
    <mergeCell ref="K72:O72"/>
    <mergeCell ref="P72:Q72"/>
    <mergeCell ref="R72:V72"/>
    <mergeCell ref="R71:V71"/>
    <mergeCell ref="W71:X71"/>
    <mergeCell ref="Y71:AC71"/>
    <mergeCell ref="AD71:AE71"/>
    <mergeCell ref="AF71:AJ71"/>
    <mergeCell ref="W72:X72"/>
    <mergeCell ref="Y72:AC72"/>
    <mergeCell ref="AD72:AE72"/>
    <mergeCell ref="AF72:AJ72"/>
    <mergeCell ref="AK71:AL71"/>
    <mergeCell ref="W70:X70"/>
    <mergeCell ref="Y70:AC70"/>
    <mergeCell ref="AD70:AE70"/>
    <mergeCell ref="AF70:AJ70"/>
    <mergeCell ref="AK70:AL70"/>
    <mergeCell ref="A71:C71"/>
    <mergeCell ref="D71:H71"/>
    <mergeCell ref="I71:J71"/>
    <mergeCell ref="K71:O71"/>
    <mergeCell ref="P71:Q71"/>
    <mergeCell ref="A70:C70"/>
    <mergeCell ref="D70:H70"/>
    <mergeCell ref="I70:J70"/>
    <mergeCell ref="K70:O70"/>
    <mergeCell ref="P70:Q70"/>
    <mergeCell ref="R70:V70"/>
    <mergeCell ref="R69:V69"/>
    <mergeCell ref="W69:X69"/>
    <mergeCell ref="Y69:AC69"/>
    <mergeCell ref="AD69:AE69"/>
    <mergeCell ref="AF69:AJ69"/>
    <mergeCell ref="AK69:AL69"/>
    <mergeCell ref="W68:X68"/>
    <mergeCell ref="Y68:AC68"/>
    <mergeCell ref="AD68:AE68"/>
    <mergeCell ref="AF68:AJ68"/>
    <mergeCell ref="AK68:AL68"/>
    <mergeCell ref="R68:V68"/>
    <mergeCell ref="A69:C69"/>
    <mergeCell ref="D69:H69"/>
    <mergeCell ref="I69:J69"/>
    <mergeCell ref="K69:O69"/>
    <mergeCell ref="P69:Q69"/>
    <mergeCell ref="A68:C68"/>
    <mergeCell ref="D68:H68"/>
    <mergeCell ref="I68:J68"/>
    <mergeCell ref="K68:O68"/>
    <mergeCell ref="P68:Q68"/>
    <mergeCell ref="R67:V67"/>
    <mergeCell ref="W67:X67"/>
    <mergeCell ref="Y67:AC67"/>
    <mergeCell ref="AD67:AE67"/>
    <mergeCell ref="AF67:AJ67"/>
    <mergeCell ref="AK67:AL67"/>
    <mergeCell ref="W66:X66"/>
    <mergeCell ref="Y66:AC66"/>
    <mergeCell ref="AD66:AE66"/>
    <mergeCell ref="AF66:AJ66"/>
    <mergeCell ref="AK66:AL66"/>
    <mergeCell ref="R66:V66"/>
    <mergeCell ref="A67:C67"/>
    <mergeCell ref="D67:H67"/>
    <mergeCell ref="I67:J67"/>
    <mergeCell ref="K67:O67"/>
    <mergeCell ref="P67:Q67"/>
    <mergeCell ref="A66:C66"/>
    <mergeCell ref="D66:H66"/>
    <mergeCell ref="I66:J66"/>
    <mergeCell ref="K66:O66"/>
    <mergeCell ref="P66:Q66"/>
    <mergeCell ref="R65:V65"/>
    <mergeCell ref="W65:X65"/>
    <mergeCell ref="Y65:AC65"/>
    <mergeCell ref="AD65:AE65"/>
    <mergeCell ref="AF65:AJ65"/>
    <mergeCell ref="AK65:AL65"/>
    <mergeCell ref="W64:X64"/>
    <mergeCell ref="Y64:AC64"/>
    <mergeCell ref="AD64:AE64"/>
    <mergeCell ref="AF64:AJ64"/>
    <mergeCell ref="AK64:AL64"/>
    <mergeCell ref="R64:V64"/>
    <mergeCell ref="A65:C65"/>
    <mergeCell ref="D65:H65"/>
    <mergeCell ref="I65:J65"/>
    <mergeCell ref="K65:O65"/>
    <mergeCell ref="P65:Q65"/>
    <mergeCell ref="A64:C64"/>
    <mergeCell ref="D64:H64"/>
    <mergeCell ref="I64:J64"/>
    <mergeCell ref="K64:O64"/>
    <mergeCell ref="P64:Q64"/>
    <mergeCell ref="R63:V63"/>
    <mergeCell ref="W63:X63"/>
    <mergeCell ref="Y63:AC63"/>
    <mergeCell ref="AD63:AE63"/>
    <mergeCell ref="AF63:AJ63"/>
    <mergeCell ref="A60:C60"/>
    <mergeCell ref="G60:I60"/>
    <mergeCell ref="A63:C63"/>
    <mergeCell ref="D63:H63"/>
    <mergeCell ref="I63:J63"/>
    <mergeCell ref="K63:O63"/>
    <mergeCell ref="A62:C62"/>
    <mergeCell ref="D62:J62"/>
    <mergeCell ref="K62:Q62"/>
    <mergeCell ref="P63:Q63"/>
    <mergeCell ref="R62:X62"/>
    <mergeCell ref="Y62:AE62"/>
    <mergeCell ref="AF62:AL62"/>
    <mergeCell ref="J60:P60"/>
    <mergeCell ref="Q60:R60"/>
    <mergeCell ref="S60:Y60"/>
    <mergeCell ref="Z60:AA60"/>
    <mergeCell ref="AK63:AL63"/>
    <mergeCell ref="AB58:AH58"/>
    <mergeCell ref="AI58:AJ58"/>
    <mergeCell ref="AB59:AH59"/>
    <mergeCell ref="AI59:AJ59"/>
    <mergeCell ref="AB60:AH60"/>
    <mergeCell ref="AI60:AJ60"/>
    <mergeCell ref="A59:C59"/>
    <mergeCell ref="G59:I59"/>
    <mergeCell ref="J59:P59"/>
    <mergeCell ref="Q59:R59"/>
    <mergeCell ref="S59:Y59"/>
    <mergeCell ref="Z59:AA59"/>
    <mergeCell ref="A58:C58"/>
    <mergeCell ref="G58:I58"/>
    <mergeCell ref="J58:P58"/>
    <mergeCell ref="Q58:R58"/>
    <mergeCell ref="S58:Y58"/>
    <mergeCell ref="Z58:AA58"/>
    <mergeCell ref="AB56:AH56"/>
    <mergeCell ref="AI56:AJ56"/>
    <mergeCell ref="A57:C57"/>
    <mergeCell ref="G57:I57"/>
    <mergeCell ref="J57:P57"/>
    <mergeCell ref="Q57:R57"/>
    <mergeCell ref="S57:Y57"/>
    <mergeCell ref="Z57:AA57"/>
    <mergeCell ref="AB57:AH57"/>
    <mergeCell ref="AI57:AJ57"/>
    <mergeCell ref="A56:C56"/>
    <mergeCell ref="G56:I56"/>
    <mergeCell ref="J56:P56"/>
    <mergeCell ref="Q56:R56"/>
    <mergeCell ref="S56:Y56"/>
    <mergeCell ref="Z56:AA56"/>
    <mergeCell ref="AB54:AH54"/>
    <mergeCell ref="AI54:AJ54"/>
    <mergeCell ref="A55:C55"/>
    <mergeCell ref="G55:I55"/>
    <mergeCell ref="J55:P55"/>
    <mergeCell ref="Q55:R55"/>
    <mergeCell ref="S55:Y55"/>
    <mergeCell ref="Z55:AA55"/>
    <mergeCell ref="AB55:AH55"/>
    <mergeCell ref="AI55:AJ55"/>
    <mergeCell ref="A54:C54"/>
    <mergeCell ref="G54:I54"/>
    <mergeCell ref="J54:P54"/>
    <mergeCell ref="Q54:R54"/>
    <mergeCell ref="S54:Y54"/>
    <mergeCell ref="Z54:AA54"/>
    <mergeCell ref="AB52:AH52"/>
    <mergeCell ref="AI52:AJ52"/>
    <mergeCell ref="A53:C53"/>
    <mergeCell ref="G53:I53"/>
    <mergeCell ref="J53:P53"/>
    <mergeCell ref="Q53:R53"/>
    <mergeCell ref="S53:Y53"/>
    <mergeCell ref="Z53:AA53"/>
    <mergeCell ref="AB53:AH53"/>
    <mergeCell ref="AI53:AJ53"/>
    <mergeCell ref="A52:C52"/>
    <mergeCell ref="G52:I52"/>
    <mergeCell ref="J52:P52"/>
    <mergeCell ref="Q52:R52"/>
    <mergeCell ref="S52:Y52"/>
    <mergeCell ref="Z52:AA52"/>
    <mergeCell ref="A50:C50"/>
    <mergeCell ref="D50:F50"/>
    <mergeCell ref="G50:I50"/>
    <mergeCell ref="J50:R50"/>
    <mergeCell ref="S50:AA50"/>
    <mergeCell ref="AB50:AJ50"/>
    <mergeCell ref="A51:C51"/>
    <mergeCell ref="G51:I51"/>
    <mergeCell ref="J51:P51"/>
    <mergeCell ref="Q51:R51"/>
    <mergeCell ref="S51:Y51"/>
    <mergeCell ref="Z51:AA51"/>
    <mergeCell ref="AB51:AH51"/>
    <mergeCell ref="AI51:AJ51"/>
    <mergeCell ref="A47:C48"/>
    <mergeCell ref="D47:G47"/>
    <mergeCell ref="H47:I48"/>
    <mergeCell ref="J47:M47"/>
    <mergeCell ref="N47:O48"/>
    <mergeCell ref="P47:S47"/>
    <mergeCell ref="T47:U48"/>
    <mergeCell ref="D48:G48"/>
    <mergeCell ref="J48:M48"/>
    <mergeCell ref="P48:S48"/>
    <mergeCell ref="A45:C46"/>
    <mergeCell ref="D45:G45"/>
    <mergeCell ref="H45:I46"/>
    <mergeCell ref="J45:M45"/>
    <mergeCell ref="N45:O46"/>
    <mergeCell ref="P45:S45"/>
    <mergeCell ref="T45:U46"/>
    <mergeCell ref="D46:G46"/>
    <mergeCell ref="J46:M46"/>
    <mergeCell ref="P46:S46"/>
    <mergeCell ref="A42:C42"/>
    <mergeCell ref="D42:I42"/>
    <mergeCell ref="J42:O42"/>
    <mergeCell ref="P42:U42"/>
    <mergeCell ref="A43:C44"/>
    <mergeCell ref="D43:G43"/>
    <mergeCell ref="H43:I44"/>
    <mergeCell ref="J43:M43"/>
    <mergeCell ref="N43:O44"/>
    <mergeCell ref="P43:S43"/>
    <mergeCell ref="T43:U44"/>
    <mergeCell ref="D44:G44"/>
    <mergeCell ref="J44:M44"/>
    <mergeCell ref="P44:S44"/>
    <mergeCell ref="AL39:AM40"/>
    <mergeCell ref="D40:G40"/>
    <mergeCell ref="J40:M40"/>
    <mergeCell ref="P40:S40"/>
    <mergeCell ref="V40:Y40"/>
    <mergeCell ref="AB40:AE40"/>
    <mergeCell ref="AH40:AK40"/>
    <mergeCell ref="T39:U40"/>
    <mergeCell ref="V39:Y39"/>
    <mergeCell ref="Z39:AA40"/>
    <mergeCell ref="AB39:AE39"/>
    <mergeCell ref="AF39:AG40"/>
    <mergeCell ref="AH39:AK39"/>
    <mergeCell ref="A39:C40"/>
    <mergeCell ref="D39:G39"/>
    <mergeCell ref="H39:I40"/>
    <mergeCell ref="J39:M39"/>
    <mergeCell ref="N39:O40"/>
    <mergeCell ref="P39:S39"/>
    <mergeCell ref="AL37:AM38"/>
    <mergeCell ref="D38:G38"/>
    <mergeCell ref="J38:M38"/>
    <mergeCell ref="P38:S38"/>
    <mergeCell ref="V38:Y38"/>
    <mergeCell ref="AB38:AE38"/>
    <mergeCell ref="AH38:AK38"/>
    <mergeCell ref="T37:U38"/>
    <mergeCell ref="V37:Y37"/>
    <mergeCell ref="Z37:AA38"/>
    <mergeCell ref="AB37:AE37"/>
    <mergeCell ref="AF37:AG38"/>
    <mergeCell ref="AH37:AK37"/>
    <mergeCell ref="A37:C38"/>
    <mergeCell ref="D37:G37"/>
    <mergeCell ref="H37:I38"/>
    <mergeCell ref="J37:M37"/>
    <mergeCell ref="N37:O38"/>
    <mergeCell ref="P37:S37"/>
    <mergeCell ref="AB35:AE35"/>
    <mergeCell ref="AF35:AG36"/>
    <mergeCell ref="AH35:AK35"/>
    <mergeCell ref="AL35:AM36"/>
    <mergeCell ref="D36:G36"/>
    <mergeCell ref="J36:M36"/>
    <mergeCell ref="P36:S36"/>
    <mergeCell ref="V36:Y36"/>
    <mergeCell ref="AB36:AE36"/>
    <mergeCell ref="AH36:AK36"/>
    <mergeCell ref="AH34:AM34"/>
    <mergeCell ref="A35:C36"/>
    <mergeCell ref="D35:G35"/>
    <mergeCell ref="H35:I36"/>
    <mergeCell ref="J35:M35"/>
    <mergeCell ref="N35:O36"/>
    <mergeCell ref="P35:S35"/>
    <mergeCell ref="T35:U36"/>
    <mergeCell ref="V35:Y35"/>
    <mergeCell ref="Z35:AA36"/>
    <mergeCell ref="A34:C34"/>
    <mergeCell ref="D34:I34"/>
    <mergeCell ref="J34:O34"/>
    <mergeCell ref="P34:U34"/>
    <mergeCell ref="V34:AA34"/>
    <mergeCell ref="AB34:AG34"/>
    <mergeCell ref="AL32:AM33"/>
    <mergeCell ref="D33:G33"/>
    <mergeCell ref="J33:M33"/>
    <mergeCell ref="P33:S33"/>
    <mergeCell ref="V33:Y33"/>
    <mergeCell ref="AB33:AE33"/>
    <mergeCell ref="AH33:AK33"/>
    <mergeCell ref="T32:U33"/>
    <mergeCell ref="V32:Y32"/>
    <mergeCell ref="Z32:AA33"/>
    <mergeCell ref="AB32:AE32"/>
    <mergeCell ref="AF32:AG33"/>
    <mergeCell ref="AH32:AK32"/>
    <mergeCell ref="A32:C33"/>
    <mergeCell ref="D32:G32"/>
    <mergeCell ref="H32:I33"/>
    <mergeCell ref="J32:M32"/>
    <mergeCell ref="N32:O33"/>
    <mergeCell ref="P32:S32"/>
    <mergeCell ref="AL30:AM31"/>
    <mergeCell ref="D31:G31"/>
    <mergeCell ref="J31:M31"/>
    <mergeCell ref="P31:S31"/>
    <mergeCell ref="V31:Y31"/>
    <mergeCell ref="AB31:AE31"/>
    <mergeCell ref="AH31:AK31"/>
    <mergeCell ref="T30:U31"/>
    <mergeCell ref="V30:Y30"/>
    <mergeCell ref="Z30:AA31"/>
    <mergeCell ref="AB30:AE30"/>
    <mergeCell ref="AF30:AG31"/>
    <mergeCell ref="AH30:AK30"/>
    <mergeCell ref="A30:C31"/>
    <mergeCell ref="D30:G30"/>
    <mergeCell ref="H30:I31"/>
    <mergeCell ref="J30:M30"/>
    <mergeCell ref="N30:O31"/>
    <mergeCell ref="P30:S30"/>
    <mergeCell ref="AL28:AM29"/>
    <mergeCell ref="D29:G29"/>
    <mergeCell ref="J29:M29"/>
    <mergeCell ref="P29:S29"/>
    <mergeCell ref="V29:Y29"/>
    <mergeCell ref="AB29:AE29"/>
    <mergeCell ref="AH29:AK29"/>
    <mergeCell ref="T28:U29"/>
    <mergeCell ref="V28:Y28"/>
    <mergeCell ref="Z28:AA29"/>
    <mergeCell ref="AB28:AE28"/>
    <mergeCell ref="AF28:AG29"/>
    <mergeCell ref="AH28:AK28"/>
    <mergeCell ref="A28:C29"/>
    <mergeCell ref="D28:G28"/>
    <mergeCell ref="H28:I29"/>
    <mergeCell ref="J28:M28"/>
    <mergeCell ref="N28:O29"/>
    <mergeCell ref="P28:S28"/>
    <mergeCell ref="AB26:AE26"/>
    <mergeCell ref="AF26:AG27"/>
    <mergeCell ref="AH26:AK26"/>
    <mergeCell ref="AL26:AM27"/>
    <mergeCell ref="D27:G27"/>
    <mergeCell ref="J27:M27"/>
    <mergeCell ref="P27:S27"/>
    <mergeCell ref="V27:Y27"/>
    <mergeCell ref="AB27:AE27"/>
    <mergeCell ref="AH27:AK27"/>
    <mergeCell ref="AH25:AM25"/>
    <mergeCell ref="A26:C27"/>
    <mergeCell ref="D26:G26"/>
    <mergeCell ref="H26:I27"/>
    <mergeCell ref="J26:M26"/>
    <mergeCell ref="N26:O27"/>
    <mergeCell ref="P26:S26"/>
    <mergeCell ref="T26:U27"/>
    <mergeCell ref="V26:Y26"/>
    <mergeCell ref="Z26:AA27"/>
    <mergeCell ref="J21:M21"/>
    <mergeCell ref="N21:O21"/>
    <mergeCell ref="P21:S21"/>
    <mergeCell ref="T21:U21"/>
    <mergeCell ref="AB23:AE23"/>
    <mergeCell ref="AF23:AG23"/>
    <mergeCell ref="AH23:AK23"/>
    <mergeCell ref="AL23:AM23"/>
    <mergeCell ref="A25:C25"/>
    <mergeCell ref="D25:I25"/>
    <mergeCell ref="J25:O25"/>
    <mergeCell ref="P25:U25"/>
    <mergeCell ref="V25:AA25"/>
    <mergeCell ref="AB25:AG25"/>
    <mergeCell ref="A23:C23"/>
    <mergeCell ref="D23:G23"/>
    <mergeCell ref="H23:I23"/>
    <mergeCell ref="J23:M23"/>
    <mergeCell ref="N23:O23"/>
    <mergeCell ref="P23:S23"/>
    <mergeCell ref="T23:U23"/>
    <mergeCell ref="V23:Y23"/>
    <mergeCell ref="Z23:AA23"/>
    <mergeCell ref="A22:C22"/>
    <mergeCell ref="D22:G22"/>
    <mergeCell ref="H22:I22"/>
    <mergeCell ref="J22:M22"/>
    <mergeCell ref="N22:O22"/>
    <mergeCell ref="P22:S22"/>
    <mergeCell ref="AL22:AM22"/>
    <mergeCell ref="T22:U22"/>
    <mergeCell ref="V22:Y22"/>
    <mergeCell ref="Z22:AA22"/>
    <mergeCell ref="AB22:AE22"/>
    <mergeCell ref="AF22:AG22"/>
    <mergeCell ref="AH22:AK22"/>
    <mergeCell ref="V21:Y21"/>
    <mergeCell ref="Z21:AA21"/>
    <mergeCell ref="AH19:AK19"/>
    <mergeCell ref="AL19:AM19"/>
    <mergeCell ref="A20:C20"/>
    <mergeCell ref="D20:G20"/>
    <mergeCell ref="H20:I20"/>
    <mergeCell ref="J20:M20"/>
    <mergeCell ref="N20:O20"/>
    <mergeCell ref="P20:S20"/>
    <mergeCell ref="AL20:AM20"/>
    <mergeCell ref="T20:U20"/>
    <mergeCell ref="V20:Y20"/>
    <mergeCell ref="Z20:AA20"/>
    <mergeCell ref="AB20:AE20"/>
    <mergeCell ref="AF20:AG20"/>
    <mergeCell ref="AH20:AK20"/>
    <mergeCell ref="AB21:AE21"/>
    <mergeCell ref="AF21:AG21"/>
    <mergeCell ref="AH21:AK21"/>
    <mergeCell ref="AL21:AM21"/>
    <mergeCell ref="A21:C21"/>
    <mergeCell ref="D21:G21"/>
    <mergeCell ref="H21:I21"/>
    <mergeCell ref="A18:C18"/>
    <mergeCell ref="D18:G18"/>
    <mergeCell ref="H18:I18"/>
    <mergeCell ref="J18:M18"/>
    <mergeCell ref="N18:O18"/>
    <mergeCell ref="P18:S18"/>
    <mergeCell ref="AL18:AM18"/>
    <mergeCell ref="A19:C19"/>
    <mergeCell ref="D19:G19"/>
    <mergeCell ref="H19:I19"/>
    <mergeCell ref="J19:M19"/>
    <mergeCell ref="N19:O19"/>
    <mergeCell ref="P19:S19"/>
    <mergeCell ref="T19:U19"/>
    <mergeCell ref="V19:Y19"/>
    <mergeCell ref="Z19:AA19"/>
    <mergeCell ref="T18:U18"/>
    <mergeCell ref="V18:Y18"/>
    <mergeCell ref="Z18:AA18"/>
    <mergeCell ref="AB18:AE18"/>
    <mergeCell ref="AF18:AG18"/>
    <mergeCell ref="AH18:AK18"/>
    <mergeCell ref="AB19:AE19"/>
    <mergeCell ref="AF19:AG19"/>
    <mergeCell ref="AH16:AM16"/>
    <mergeCell ref="A17:C17"/>
    <mergeCell ref="D17:G17"/>
    <mergeCell ref="H17:I17"/>
    <mergeCell ref="J17:M17"/>
    <mergeCell ref="N17:O17"/>
    <mergeCell ref="P17:S17"/>
    <mergeCell ref="T17:U17"/>
    <mergeCell ref="V17:Y17"/>
    <mergeCell ref="Z17:AA17"/>
    <mergeCell ref="A16:C16"/>
    <mergeCell ref="D16:I16"/>
    <mergeCell ref="J16:O16"/>
    <mergeCell ref="P16:U16"/>
    <mergeCell ref="V16:AA16"/>
    <mergeCell ref="AB16:AG16"/>
    <mergeCell ref="AB17:AE17"/>
    <mergeCell ref="AF17:AG17"/>
    <mergeCell ref="AH17:AK17"/>
    <mergeCell ref="AL17:AM17"/>
    <mergeCell ref="V14:Y14"/>
    <mergeCell ref="Z14:AA14"/>
    <mergeCell ref="AB14:AE14"/>
    <mergeCell ref="AF14:AG14"/>
    <mergeCell ref="AH14:AK14"/>
    <mergeCell ref="AL14:AM14"/>
    <mergeCell ref="A14:C14"/>
    <mergeCell ref="G14:I14"/>
    <mergeCell ref="J14:M14"/>
    <mergeCell ref="N14:O14"/>
    <mergeCell ref="P14:S14"/>
    <mergeCell ref="T14:U14"/>
    <mergeCell ref="V13:Y13"/>
    <mergeCell ref="Z13:AA13"/>
    <mergeCell ref="AB13:AE13"/>
    <mergeCell ref="AF13:AG13"/>
    <mergeCell ref="AH13:AK13"/>
    <mergeCell ref="AL13:AM13"/>
    <mergeCell ref="A13:C13"/>
    <mergeCell ref="G13:I13"/>
    <mergeCell ref="J13:M13"/>
    <mergeCell ref="N13:O13"/>
    <mergeCell ref="P13:S13"/>
    <mergeCell ref="T13:U13"/>
    <mergeCell ref="V12:Y12"/>
    <mergeCell ref="Z12:AA12"/>
    <mergeCell ref="AB12:AE12"/>
    <mergeCell ref="AF12:AG12"/>
    <mergeCell ref="AH12:AK12"/>
    <mergeCell ref="AL12:AM12"/>
    <mergeCell ref="A12:C12"/>
    <mergeCell ref="G12:I12"/>
    <mergeCell ref="J12:M12"/>
    <mergeCell ref="N12:O12"/>
    <mergeCell ref="P12:S12"/>
    <mergeCell ref="T12:U12"/>
    <mergeCell ref="V11:Y11"/>
    <mergeCell ref="Z11:AA11"/>
    <mergeCell ref="AB11:AE11"/>
    <mergeCell ref="AF11:AG11"/>
    <mergeCell ref="AH11:AK11"/>
    <mergeCell ref="AL11:AM11"/>
    <mergeCell ref="A11:C11"/>
    <mergeCell ref="G11:I11"/>
    <mergeCell ref="J11:M11"/>
    <mergeCell ref="N11:O11"/>
    <mergeCell ref="P11:S11"/>
    <mergeCell ref="T11:U11"/>
    <mergeCell ref="V10:Y10"/>
    <mergeCell ref="Z10:AA10"/>
    <mergeCell ref="AB10:AE10"/>
    <mergeCell ref="AF10:AG10"/>
    <mergeCell ref="AH10:AK10"/>
    <mergeCell ref="AL10:AM10"/>
    <mergeCell ref="A10:C10"/>
    <mergeCell ref="G10:I10"/>
    <mergeCell ref="J10:M10"/>
    <mergeCell ref="N10:O10"/>
    <mergeCell ref="P10:S10"/>
    <mergeCell ref="T10:U10"/>
    <mergeCell ref="V9:Y9"/>
    <mergeCell ref="Z9:AA9"/>
    <mergeCell ref="AB9:AE9"/>
    <mergeCell ref="AF9:AG9"/>
    <mergeCell ref="AH9:AK9"/>
    <mergeCell ref="AL9:AM9"/>
    <mergeCell ref="A9:C9"/>
    <mergeCell ref="G9:I9"/>
    <mergeCell ref="J9:M9"/>
    <mergeCell ref="N9:O9"/>
    <mergeCell ref="P9:S9"/>
    <mergeCell ref="T9:U9"/>
    <mergeCell ref="V8:Y8"/>
    <mergeCell ref="Z8:AA8"/>
    <mergeCell ref="AB8:AE8"/>
    <mergeCell ref="AF8:AG8"/>
    <mergeCell ref="AH8:AK8"/>
    <mergeCell ref="AL8:AM8"/>
    <mergeCell ref="A8:C8"/>
    <mergeCell ref="G8:I8"/>
    <mergeCell ref="J8:M8"/>
    <mergeCell ref="N8:O8"/>
    <mergeCell ref="P8:S8"/>
    <mergeCell ref="T8:U8"/>
    <mergeCell ref="V7:Y7"/>
    <mergeCell ref="Z7:AA7"/>
    <mergeCell ref="AB7:AE7"/>
    <mergeCell ref="AF7:AG7"/>
    <mergeCell ref="AH7:AK7"/>
    <mergeCell ref="AL7:AM7"/>
    <mergeCell ref="A7:C7"/>
    <mergeCell ref="G7:I7"/>
    <mergeCell ref="J7:M7"/>
    <mergeCell ref="N7:O7"/>
    <mergeCell ref="P7:S7"/>
    <mergeCell ref="T7:U7"/>
    <mergeCell ref="V6:Y6"/>
    <mergeCell ref="Z6:AA6"/>
    <mergeCell ref="AB6:AE6"/>
    <mergeCell ref="AF6:AG6"/>
    <mergeCell ref="AH6:AK6"/>
    <mergeCell ref="AL6:AM6"/>
    <mergeCell ref="A6:C6"/>
    <mergeCell ref="G6:I6"/>
    <mergeCell ref="J6:M6"/>
    <mergeCell ref="N6:O6"/>
    <mergeCell ref="P6:S6"/>
    <mergeCell ref="T6:U6"/>
    <mergeCell ref="V5:Y5"/>
    <mergeCell ref="Z5:AA5"/>
    <mergeCell ref="AB5:AE5"/>
    <mergeCell ref="AF5:AG5"/>
    <mergeCell ref="AH5:AK5"/>
    <mergeCell ref="AL5:AM5"/>
    <mergeCell ref="A5:C5"/>
    <mergeCell ref="G5:I5"/>
    <mergeCell ref="J5:M5"/>
    <mergeCell ref="N5:O5"/>
    <mergeCell ref="P5:S5"/>
    <mergeCell ref="T5:U5"/>
    <mergeCell ref="V4:Y4"/>
    <mergeCell ref="Z4:AA4"/>
    <mergeCell ref="AB4:AE4"/>
    <mergeCell ref="AF4:AG4"/>
    <mergeCell ref="AH4:AK4"/>
    <mergeCell ref="AL4:AM4"/>
    <mergeCell ref="A4:C4"/>
    <mergeCell ref="G4:I4"/>
    <mergeCell ref="J4:M4"/>
    <mergeCell ref="N4:O4"/>
    <mergeCell ref="P4:S4"/>
    <mergeCell ref="T4:U4"/>
    <mergeCell ref="A1:AM1"/>
    <mergeCell ref="A3:C3"/>
    <mergeCell ref="D3:F3"/>
    <mergeCell ref="G3:I3"/>
    <mergeCell ref="J3:O3"/>
    <mergeCell ref="P3:U3"/>
    <mergeCell ref="V3:AA3"/>
    <mergeCell ref="AB3:AG3"/>
    <mergeCell ref="AH3:AM3"/>
  </mergeCells>
  <phoneticPr fontId="2"/>
  <printOptions horizontalCentered="1" verticalCentered="1"/>
  <pageMargins left="0.59055118110236227" right="0.59055118110236227" top="0.59055118110236227" bottom="0.59055118110236227" header="0" footer="0.39370078740157483"/>
  <pageSetup paperSize="9" scale="96" orientation="portrait" blackAndWhite="1" horizontalDpi="300" verticalDpi="300" r:id="rId1"/>
  <headerFooter alignWithMargins="0">
    <oddFooter>&amp;C-64-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N244"/>
  <sheetViews>
    <sheetView view="pageBreakPreview" zoomScale="107" zoomScaleNormal="130" zoomScaleSheetLayoutView="107" workbookViewId="0">
      <selection activeCell="G22" sqref="G22:J22"/>
    </sheetView>
  </sheetViews>
  <sheetFormatPr defaultColWidth="2.25" defaultRowHeight="13.5"/>
  <cols>
    <col min="1" max="3" width="2.25" style="137"/>
    <col min="4" max="15" width="2.25" style="102"/>
    <col min="16" max="16" width="2.25" style="102" customWidth="1"/>
    <col min="17" max="16384" width="2.25" style="102"/>
  </cols>
  <sheetData>
    <row r="1" spans="1:40" ht="22.5" customHeight="1">
      <c r="A1" s="565" t="s">
        <v>857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5"/>
    </row>
    <row r="2" spans="1:40" ht="12" customHeight="1"/>
    <row r="3" spans="1:40" s="101" customFormat="1" ht="12" customHeight="1">
      <c r="A3" s="635" t="s">
        <v>586</v>
      </c>
      <c r="B3" s="636"/>
      <c r="C3" s="637"/>
      <c r="D3" s="638" t="s">
        <v>652</v>
      </c>
      <c r="E3" s="638"/>
      <c r="F3" s="638"/>
      <c r="G3" s="638"/>
      <c r="H3" s="638"/>
      <c r="I3" s="638"/>
      <c r="J3" s="638"/>
      <c r="K3" s="639" t="s">
        <v>653</v>
      </c>
      <c r="L3" s="638"/>
      <c r="M3" s="638"/>
      <c r="N3" s="638"/>
      <c r="O3" s="638"/>
      <c r="P3" s="638"/>
      <c r="Q3" s="640"/>
      <c r="R3" s="638" t="s">
        <v>654</v>
      </c>
      <c r="S3" s="638"/>
      <c r="T3" s="638"/>
      <c r="U3" s="638"/>
      <c r="V3" s="638"/>
      <c r="W3" s="638"/>
      <c r="X3" s="638"/>
      <c r="Y3" s="639" t="s">
        <v>655</v>
      </c>
      <c r="Z3" s="638"/>
      <c r="AA3" s="638"/>
      <c r="AB3" s="638"/>
      <c r="AC3" s="638"/>
      <c r="AD3" s="638"/>
      <c r="AE3" s="640"/>
      <c r="AF3" s="638" t="s">
        <v>656</v>
      </c>
      <c r="AG3" s="638"/>
      <c r="AH3" s="638"/>
      <c r="AI3" s="638"/>
      <c r="AJ3" s="638"/>
      <c r="AK3" s="638"/>
      <c r="AL3" s="640"/>
      <c r="AM3" s="125"/>
    </row>
    <row r="4" spans="1:40" s="101" customFormat="1" ht="12" customHeight="1">
      <c r="A4" s="644" t="s">
        <v>721</v>
      </c>
      <c r="B4" s="645"/>
      <c r="C4" s="646"/>
      <c r="D4" s="575" t="s">
        <v>670</v>
      </c>
      <c r="E4" s="575"/>
      <c r="F4" s="575"/>
      <c r="G4" s="575"/>
      <c r="H4" s="575"/>
      <c r="I4" s="572" t="s">
        <v>647</v>
      </c>
      <c r="J4" s="573"/>
      <c r="K4" s="574" t="s">
        <v>606</v>
      </c>
      <c r="L4" s="575"/>
      <c r="M4" s="575"/>
      <c r="N4" s="575"/>
      <c r="O4" s="575"/>
      <c r="P4" s="572" t="s">
        <v>671</v>
      </c>
      <c r="Q4" s="573"/>
      <c r="R4" s="575" t="s">
        <v>612</v>
      </c>
      <c r="S4" s="575"/>
      <c r="T4" s="575"/>
      <c r="U4" s="575"/>
      <c r="V4" s="575"/>
      <c r="W4" s="572" t="s">
        <v>671</v>
      </c>
      <c r="X4" s="573"/>
      <c r="Y4" s="574" t="s">
        <v>668</v>
      </c>
      <c r="Z4" s="575"/>
      <c r="AA4" s="575"/>
      <c r="AB4" s="575"/>
      <c r="AC4" s="575"/>
      <c r="AD4" s="572" t="s">
        <v>647</v>
      </c>
      <c r="AE4" s="573"/>
      <c r="AF4" s="575" t="s">
        <v>660</v>
      </c>
      <c r="AG4" s="575"/>
      <c r="AH4" s="575"/>
      <c r="AI4" s="575"/>
      <c r="AJ4" s="575"/>
      <c r="AK4" s="572" t="s">
        <v>671</v>
      </c>
      <c r="AL4" s="573"/>
      <c r="AM4" s="125"/>
    </row>
    <row r="5" spans="1:40" s="101" customFormat="1" ht="12" customHeight="1">
      <c r="A5" s="641" t="s">
        <v>725</v>
      </c>
      <c r="B5" s="642"/>
      <c r="C5" s="643"/>
      <c r="D5" s="582" t="s">
        <v>629</v>
      </c>
      <c r="E5" s="582"/>
      <c r="F5" s="582"/>
      <c r="G5" s="582"/>
      <c r="H5" s="582"/>
      <c r="I5" s="579" t="s">
        <v>601</v>
      </c>
      <c r="J5" s="580"/>
      <c r="K5" s="581" t="s">
        <v>606</v>
      </c>
      <c r="L5" s="582"/>
      <c r="M5" s="582"/>
      <c r="N5" s="582"/>
      <c r="O5" s="582"/>
      <c r="P5" s="579" t="s">
        <v>601</v>
      </c>
      <c r="Q5" s="580"/>
      <c r="R5" s="582" t="s">
        <v>612</v>
      </c>
      <c r="S5" s="582"/>
      <c r="T5" s="582"/>
      <c r="U5" s="582"/>
      <c r="V5" s="582"/>
      <c r="W5" s="579" t="s">
        <v>601</v>
      </c>
      <c r="X5" s="580"/>
      <c r="Y5" s="581" t="s">
        <v>668</v>
      </c>
      <c r="Z5" s="582"/>
      <c r="AA5" s="582"/>
      <c r="AB5" s="582"/>
      <c r="AC5" s="582"/>
      <c r="AD5" s="579" t="s">
        <v>647</v>
      </c>
      <c r="AE5" s="580"/>
      <c r="AF5" s="582" t="s">
        <v>672</v>
      </c>
      <c r="AG5" s="582"/>
      <c r="AH5" s="582"/>
      <c r="AI5" s="582"/>
      <c r="AJ5" s="582"/>
      <c r="AK5" s="579" t="s">
        <v>601</v>
      </c>
      <c r="AL5" s="580"/>
      <c r="AM5" s="125"/>
    </row>
    <row r="6" spans="1:40" s="101" customFormat="1" ht="12" customHeight="1">
      <c r="A6" s="647" t="s">
        <v>728</v>
      </c>
      <c r="B6" s="648"/>
      <c r="C6" s="649"/>
      <c r="D6" s="608" t="s">
        <v>756</v>
      </c>
      <c r="E6" s="608"/>
      <c r="F6" s="608"/>
      <c r="G6" s="608"/>
      <c r="H6" s="608"/>
      <c r="I6" s="609" t="s">
        <v>727</v>
      </c>
      <c r="J6" s="610"/>
      <c r="K6" s="607" t="s">
        <v>630</v>
      </c>
      <c r="L6" s="608"/>
      <c r="M6" s="608"/>
      <c r="N6" s="608"/>
      <c r="O6" s="608"/>
      <c r="P6" s="609" t="s">
        <v>647</v>
      </c>
      <c r="Q6" s="610"/>
      <c r="R6" s="608" t="s">
        <v>631</v>
      </c>
      <c r="S6" s="608"/>
      <c r="T6" s="608"/>
      <c r="U6" s="608"/>
      <c r="V6" s="608"/>
      <c r="W6" s="609" t="s">
        <v>601</v>
      </c>
      <c r="X6" s="610"/>
      <c r="Y6" s="607" t="s">
        <v>757</v>
      </c>
      <c r="Z6" s="608"/>
      <c r="AA6" s="608"/>
      <c r="AB6" s="608"/>
      <c r="AC6" s="608"/>
      <c r="AD6" s="609" t="s">
        <v>641</v>
      </c>
      <c r="AE6" s="610"/>
      <c r="AF6" s="608" t="s">
        <v>612</v>
      </c>
      <c r="AG6" s="608"/>
      <c r="AH6" s="608"/>
      <c r="AI6" s="608"/>
      <c r="AJ6" s="608"/>
      <c r="AK6" s="609" t="s">
        <v>601</v>
      </c>
      <c r="AL6" s="610"/>
      <c r="AM6" s="125"/>
    </row>
    <row r="7" spans="1:40" s="101" customFormat="1" ht="12" customHeight="1">
      <c r="A7" s="641" t="s">
        <v>730</v>
      </c>
      <c r="B7" s="642"/>
      <c r="C7" s="643"/>
      <c r="D7" s="582" t="s">
        <v>758</v>
      </c>
      <c r="E7" s="582"/>
      <c r="F7" s="582"/>
      <c r="G7" s="582"/>
      <c r="H7" s="582"/>
      <c r="I7" s="609" t="s">
        <v>727</v>
      </c>
      <c r="J7" s="610"/>
      <c r="K7" s="607" t="s">
        <v>630</v>
      </c>
      <c r="L7" s="608"/>
      <c r="M7" s="608"/>
      <c r="N7" s="608"/>
      <c r="O7" s="608"/>
      <c r="P7" s="609" t="s">
        <v>647</v>
      </c>
      <c r="Q7" s="610"/>
      <c r="R7" s="582" t="s">
        <v>759</v>
      </c>
      <c r="S7" s="582"/>
      <c r="T7" s="582"/>
      <c r="U7" s="582"/>
      <c r="V7" s="582"/>
      <c r="W7" s="579" t="s">
        <v>647</v>
      </c>
      <c r="X7" s="580"/>
      <c r="Y7" s="581" t="s">
        <v>760</v>
      </c>
      <c r="Z7" s="582"/>
      <c r="AA7" s="582"/>
      <c r="AB7" s="582"/>
      <c r="AC7" s="582"/>
      <c r="AD7" s="579" t="s">
        <v>647</v>
      </c>
      <c r="AE7" s="580"/>
      <c r="AF7" s="582" t="s">
        <v>672</v>
      </c>
      <c r="AG7" s="582"/>
      <c r="AH7" s="582"/>
      <c r="AI7" s="582"/>
      <c r="AJ7" s="582"/>
      <c r="AK7" s="579" t="s">
        <v>601</v>
      </c>
      <c r="AL7" s="580"/>
      <c r="AM7" s="125"/>
    </row>
    <row r="8" spans="1:40" s="101" customFormat="1" ht="12" customHeight="1">
      <c r="A8" s="641" t="s">
        <v>733</v>
      </c>
      <c r="B8" s="642"/>
      <c r="C8" s="643"/>
      <c r="D8" s="582" t="s">
        <v>761</v>
      </c>
      <c r="E8" s="582"/>
      <c r="F8" s="582"/>
      <c r="G8" s="582"/>
      <c r="H8" s="582"/>
      <c r="I8" s="609" t="s">
        <v>727</v>
      </c>
      <c r="J8" s="610"/>
      <c r="K8" s="581" t="s">
        <v>762</v>
      </c>
      <c r="L8" s="582"/>
      <c r="M8" s="582"/>
      <c r="N8" s="582"/>
      <c r="O8" s="582"/>
      <c r="P8" s="579" t="s">
        <v>601</v>
      </c>
      <c r="Q8" s="580"/>
      <c r="R8" s="582" t="s">
        <v>670</v>
      </c>
      <c r="S8" s="582"/>
      <c r="T8" s="582"/>
      <c r="U8" s="582"/>
      <c r="V8" s="582"/>
      <c r="W8" s="579" t="s">
        <v>647</v>
      </c>
      <c r="X8" s="580"/>
      <c r="Y8" s="581" t="s">
        <v>606</v>
      </c>
      <c r="Z8" s="582"/>
      <c r="AA8" s="582"/>
      <c r="AB8" s="582"/>
      <c r="AC8" s="582"/>
      <c r="AD8" s="579" t="s">
        <v>601</v>
      </c>
      <c r="AE8" s="580"/>
      <c r="AF8" s="608" t="s">
        <v>612</v>
      </c>
      <c r="AG8" s="608"/>
      <c r="AH8" s="608"/>
      <c r="AI8" s="608"/>
      <c r="AJ8" s="608"/>
      <c r="AK8" s="609" t="s">
        <v>601</v>
      </c>
      <c r="AL8" s="610"/>
      <c r="AM8" s="125"/>
    </row>
    <row r="9" spans="1:40" s="101" customFormat="1" ht="12" customHeight="1">
      <c r="A9" s="641" t="s">
        <v>735</v>
      </c>
      <c r="B9" s="642"/>
      <c r="C9" s="643"/>
      <c r="D9" s="575" t="s">
        <v>643</v>
      </c>
      <c r="E9" s="575"/>
      <c r="F9" s="575"/>
      <c r="G9" s="575"/>
      <c r="H9" s="575"/>
      <c r="I9" s="572" t="s">
        <v>601</v>
      </c>
      <c r="J9" s="573"/>
      <c r="K9" s="581" t="s">
        <v>649</v>
      </c>
      <c r="L9" s="582"/>
      <c r="M9" s="582"/>
      <c r="N9" s="582"/>
      <c r="O9" s="582"/>
      <c r="P9" s="609" t="s">
        <v>641</v>
      </c>
      <c r="Q9" s="610"/>
      <c r="R9" s="582" t="s">
        <v>670</v>
      </c>
      <c r="S9" s="582"/>
      <c r="T9" s="582"/>
      <c r="U9" s="582"/>
      <c r="V9" s="582"/>
      <c r="W9" s="579" t="s">
        <v>647</v>
      </c>
      <c r="X9" s="580"/>
      <c r="Y9" s="607" t="s">
        <v>630</v>
      </c>
      <c r="Z9" s="608"/>
      <c r="AA9" s="608"/>
      <c r="AB9" s="608"/>
      <c r="AC9" s="608"/>
      <c r="AD9" s="609" t="s">
        <v>647</v>
      </c>
      <c r="AE9" s="610"/>
      <c r="AF9" s="582" t="s">
        <v>672</v>
      </c>
      <c r="AG9" s="582"/>
      <c r="AH9" s="582"/>
      <c r="AI9" s="582"/>
      <c r="AJ9" s="582"/>
      <c r="AK9" s="579" t="s">
        <v>601</v>
      </c>
      <c r="AL9" s="580"/>
      <c r="AM9" s="125"/>
    </row>
    <row r="10" spans="1:40" s="101" customFormat="1" ht="12" customHeight="1">
      <c r="A10" s="647" t="s">
        <v>737</v>
      </c>
      <c r="B10" s="648"/>
      <c r="C10" s="649"/>
      <c r="D10" s="582" t="s">
        <v>761</v>
      </c>
      <c r="E10" s="582"/>
      <c r="F10" s="582"/>
      <c r="G10" s="582"/>
      <c r="H10" s="582"/>
      <c r="I10" s="609" t="s">
        <v>727</v>
      </c>
      <c r="J10" s="610"/>
      <c r="K10" s="607" t="s">
        <v>763</v>
      </c>
      <c r="L10" s="608"/>
      <c r="M10" s="608"/>
      <c r="N10" s="608"/>
      <c r="O10" s="608"/>
      <c r="P10" s="579" t="s">
        <v>601</v>
      </c>
      <c r="Q10" s="580"/>
      <c r="R10" s="608" t="s">
        <v>764</v>
      </c>
      <c r="S10" s="608"/>
      <c r="T10" s="608"/>
      <c r="U10" s="608"/>
      <c r="V10" s="608"/>
      <c r="W10" s="579" t="s">
        <v>647</v>
      </c>
      <c r="X10" s="580"/>
      <c r="Y10" s="607" t="s">
        <v>630</v>
      </c>
      <c r="Z10" s="608"/>
      <c r="AA10" s="608"/>
      <c r="AB10" s="608"/>
      <c r="AC10" s="608"/>
      <c r="AD10" s="609" t="s">
        <v>647</v>
      </c>
      <c r="AE10" s="610"/>
      <c r="AF10" s="608" t="s">
        <v>612</v>
      </c>
      <c r="AG10" s="608"/>
      <c r="AH10" s="608"/>
      <c r="AI10" s="608"/>
      <c r="AJ10" s="608"/>
      <c r="AK10" s="609" t="s">
        <v>601</v>
      </c>
      <c r="AL10" s="610"/>
      <c r="AM10" s="125"/>
    </row>
    <row r="11" spans="1:40" s="101" customFormat="1" ht="12" customHeight="1">
      <c r="A11" s="647" t="s">
        <v>738</v>
      </c>
      <c r="B11" s="648"/>
      <c r="C11" s="649"/>
      <c r="D11" s="608" t="s">
        <v>746</v>
      </c>
      <c r="E11" s="608"/>
      <c r="F11" s="608"/>
      <c r="G11" s="608"/>
      <c r="H11" s="608"/>
      <c r="I11" s="609" t="s">
        <v>647</v>
      </c>
      <c r="J11" s="610"/>
      <c r="K11" s="607" t="s">
        <v>763</v>
      </c>
      <c r="L11" s="608"/>
      <c r="M11" s="608"/>
      <c r="N11" s="608"/>
      <c r="O11" s="608"/>
      <c r="P11" s="609" t="s">
        <v>601</v>
      </c>
      <c r="Q11" s="610"/>
      <c r="R11" s="608" t="s">
        <v>638</v>
      </c>
      <c r="S11" s="608"/>
      <c r="T11" s="608"/>
      <c r="U11" s="608"/>
      <c r="V11" s="608"/>
      <c r="W11" s="609" t="s">
        <v>601</v>
      </c>
      <c r="X11" s="610"/>
      <c r="Y11" s="607" t="s">
        <v>630</v>
      </c>
      <c r="Z11" s="608"/>
      <c r="AA11" s="608"/>
      <c r="AB11" s="608"/>
      <c r="AC11" s="608"/>
      <c r="AD11" s="609" t="s">
        <v>647</v>
      </c>
      <c r="AE11" s="610"/>
      <c r="AF11" s="608" t="s">
        <v>670</v>
      </c>
      <c r="AG11" s="608"/>
      <c r="AH11" s="608"/>
      <c r="AI11" s="608"/>
      <c r="AJ11" s="608"/>
      <c r="AK11" s="609" t="s">
        <v>647</v>
      </c>
      <c r="AL11" s="610"/>
      <c r="AM11" s="125"/>
    </row>
    <row r="12" spans="1:40" s="101" customFormat="1" ht="12" customHeight="1">
      <c r="A12" s="647" t="s">
        <v>740</v>
      </c>
      <c r="B12" s="648"/>
      <c r="C12" s="649"/>
      <c r="D12" s="607" t="s">
        <v>748</v>
      </c>
      <c r="E12" s="608"/>
      <c r="F12" s="608"/>
      <c r="G12" s="608"/>
      <c r="H12" s="608"/>
      <c r="I12" s="609" t="s">
        <v>727</v>
      </c>
      <c r="J12" s="610"/>
      <c r="K12" s="607" t="s">
        <v>765</v>
      </c>
      <c r="L12" s="608"/>
      <c r="M12" s="608"/>
      <c r="N12" s="608"/>
      <c r="O12" s="608"/>
      <c r="P12" s="609" t="s">
        <v>601</v>
      </c>
      <c r="Q12" s="610"/>
      <c r="R12" s="608" t="s">
        <v>638</v>
      </c>
      <c r="S12" s="608"/>
      <c r="T12" s="608"/>
      <c r="U12" s="608"/>
      <c r="V12" s="608"/>
      <c r="W12" s="609" t="s">
        <v>601</v>
      </c>
      <c r="X12" s="610"/>
      <c r="Y12" s="607" t="s">
        <v>630</v>
      </c>
      <c r="Z12" s="608"/>
      <c r="AA12" s="608"/>
      <c r="AB12" s="608"/>
      <c r="AC12" s="608"/>
      <c r="AD12" s="609" t="s">
        <v>647</v>
      </c>
      <c r="AE12" s="610"/>
      <c r="AF12" s="608" t="s">
        <v>670</v>
      </c>
      <c r="AG12" s="608"/>
      <c r="AH12" s="608"/>
      <c r="AI12" s="608"/>
      <c r="AJ12" s="608"/>
      <c r="AK12" s="609" t="s">
        <v>647</v>
      </c>
      <c r="AL12" s="610"/>
      <c r="AM12" s="125"/>
    </row>
    <row r="13" spans="1:40" s="101" customFormat="1" ht="12" customHeight="1">
      <c r="A13" s="650" t="s">
        <v>742</v>
      </c>
      <c r="B13" s="651"/>
      <c r="C13" s="652"/>
      <c r="D13" s="588" t="s">
        <v>748</v>
      </c>
      <c r="E13" s="589"/>
      <c r="F13" s="589"/>
      <c r="G13" s="589"/>
      <c r="H13" s="589"/>
      <c r="I13" s="586" t="s">
        <v>727</v>
      </c>
      <c r="J13" s="587"/>
      <c r="K13" s="588" t="s">
        <v>765</v>
      </c>
      <c r="L13" s="589"/>
      <c r="M13" s="589"/>
      <c r="N13" s="589"/>
      <c r="O13" s="589"/>
      <c r="P13" s="586" t="s">
        <v>601</v>
      </c>
      <c r="Q13" s="587"/>
      <c r="R13" s="589" t="s">
        <v>766</v>
      </c>
      <c r="S13" s="589"/>
      <c r="T13" s="589"/>
      <c r="U13" s="589"/>
      <c r="V13" s="589"/>
      <c r="W13" s="586" t="s">
        <v>647</v>
      </c>
      <c r="X13" s="587"/>
      <c r="Y13" s="588" t="s">
        <v>762</v>
      </c>
      <c r="Z13" s="589"/>
      <c r="AA13" s="589"/>
      <c r="AB13" s="589"/>
      <c r="AC13" s="589"/>
      <c r="AD13" s="586" t="s">
        <v>601</v>
      </c>
      <c r="AE13" s="587"/>
      <c r="AF13" s="589" t="s">
        <v>670</v>
      </c>
      <c r="AG13" s="589"/>
      <c r="AH13" s="589"/>
      <c r="AI13" s="589"/>
      <c r="AJ13" s="589"/>
      <c r="AK13" s="586" t="s">
        <v>647</v>
      </c>
      <c r="AL13" s="587"/>
      <c r="AM13" s="125"/>
    </row>
    <row r="14" spans="1:40" s="101" customFormat="1" ht="12" customHeight="1">
      <c r="A14" s="138"/>
      <c r="B14" s="138"/>
      <c r="C14" s="138"/>
      <c r="D14" s="122"/>
      <c r="E14" s="122"/>
      <c r="F14" s="122"/>
      <c r="G14" s="122"/>
      <c r="H14" s="122"/>
      <c r="I14" s="122"/>
      <c r="J14" s="126"/>
      <c r="K14" s="123"/>
      <c r="L14" s="123"/>
      <c r="M14" s="1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3"/>
      <c r="AC14" s="123"/>
      <c r="AD14" s="123"/>
      <c r="AE14" s="123"/>
      <c r="AF14" s="124"/>
      <c r="AG14" s="124"/>
      <c r="AH14" s="123"/>
      <c r="AI14" s="123"/>
      <c r="AJ14" s="126"/>
      <c r="AK14" s="126"/>
      <c r="AL14" s="127"/>
      <c r="AM14" s="125"/>
    </row>
    <row r="15" spans="1:40" s="101" customFormat="1" ht="12" customHeight="1">
      <c r="A15" s="635" t="s">
        <v>586</v>
      </c>
      <c r="B15" s="636"/>
      <c r="C15" s="637"/>
      <c r="D15" s="568" t="s">
        <v>673</v>
      </c>
      <c r="E15" s="569"/>
      <c r="F15" s="569"/>
      <c r="G15" s="569"/>
      <c r="H15" s="569"/>
      <c r="I15" s="570"/>
      <c r="J15" s="568" t="s">
        <v>674</v>
      </c>
      <c r="K15" s="569"/>
      <c r="L15" s="569"/>
      <c r="M15" s="569"/>
      <c r="N15" s="569"/>
      <c r="O15" s="570"/>
      <c r="P15" s="568" t="s">
        <v>767</v>
      </c>
      <c r="Q15" s="569"/>
      <c r="R15" s="569"/>
      <c r="S15" s="569"/>
      <c r="T15" s="569"/>
      <c r="U15" s="570"/>
      <c r="V15" s="568" t="s">
        <v>768</v>
      </c>
      <c r="W15" s="569"/>
      <c r="X15" s="569"/>
      <c r="Y15" s="569"/>
      <c r="Z15" s="569"/>
      <c r="AA15" s="570"/>
      <c r="AB15" s="568" t="s">
        <v>703</v>
      </c>
      <c r="AC15" s="569"/>
      <c r="AD15" s="569"/>
      <c r="AE15" s="569"/>
      <c r="AF15" s="569"/>
      <c r="AG15" s="570"/>
      <c r="AH15" s="139"/>
      <c r="AI15" s="140"/>
      <c r="AJ15" s="140"/>
      <c r="AK15" s="140"/>
      <c r="AL15" s="140"/>
      <c r="AM15" s="141"/>
      <c r="AN15" s="141"/>
    </row>
    <row r="16" spans="1:40" s="101" customFormat="1" ht="12" customHeight="1">
      <c r="A16" s="653" t="s">
        <v>721</v>
      </c>
      <c r="B16" s="654"/>
      <c r="C16" s="654"/>
      <c r="D16" s="604" t="s">
        <v>718</v>
      </c>
      <c r="E16" s="592"/>
      <c r="F16" s="592"/>
      <c r="G16" s="592"/>
      <c r="H16" s="592" t="s">
        <v>647</v>
      </c>
      <c r="I16" s="593"/>
      <c r="J16" s="604" t="s">
        <v>719</v>
      </c>
      <c r="K16" s="592"/>
      <c r="L16" s="592"/>
      <c r="M16" s="592"/>
      <c r="N16" s="592" t="s">
        <v>647</v>
      </c>
      <c r="O16" s="593"/>
      <c r="P16" s="604" t="s">
        <v>624</v>
      </c>
      <c r="Q16" s="592"/>
      <c r="R16" s="592"/>
      <c r="S16" s="592"/>
      <c r="T16" s="592" t="s">
        <v>671</v>
      </c>
      <c r="U16" s="593"/>
      <c r="V16" s="604" t="s">
        <v>650</v>
      </c>
      <c r="W16" s="592"/>
      <c r="X16" s="592"/>
      <c r="Y16" s="592"/>
      <c r="Z16" s="592" t="s">
        <v>671</v>
      </c>
      <c r="AA16" s="593"/>
      <c r="AB16" s="602" t="s">
        <v>659</v>
      </c>
      <c r="AC16" s="603"/>
      <c r="AD16" s="603"/>
      <c r="AE16" s="603"/>
      <c r="AF16" s="592" t="s">
        <v>647</v>
      </c>
      <c r="AG16" s="593"/>
      <c r="AH16" s="139"/>
      <c r="AI16" s="140"/>
      <c r="AJ16" s="140"/>
      <c r="AK16" s="140"/>
      <c r="AL16" s="140"/>
      <c r="AM16" s="142"/>
      <c r="AN16" s="141"/>
    </row>
    <row r="17" spans="1:40" s="101" customFormat="1" ht="12" customHeight="1">
      <c r="A17" s="655"/>
      <c r="B17" s="656"/>
      <c r="C17" s="656"/>
      <c r="D17" s="617" t="s">
        <v>769</v>
      </c>
      <c r="E17" s="618"/>
      <c r="F17" s="618"/>
      <c r="G17" s="618"/>
      <c r="H17" s="614"/>
      <c r="I17" s="615"/>
      <c r="J17" s="617" t="s">
        <v>770</v>
      </c>
      <c r="K17" s="618"/>
      <c r="L17" s="618"/>
      <c r="M17" s="618"/>
      <c r="N17" s="614"/>
      <c r="O17" s="615"/>
      <c r="P17" s="617" t="s">
        <v>771</v>
      </c>
      <c r="Q17" s="618"/>
      <c r="R17" s="618"/>
      <c r="S17" s="618"/>
      <c r="T17" s="614"/>
      <c r="U17" s="615"/>
      <c r="V17" s="617" t="s">
        <v>643</v>
      </c>
      <c r="W17" s="618"/>
      <c r="X17" s="618"/>
      <c r="Y17" s="618"/>
      <c r="Z17" s="614"/>
      <c r="AA17" s="615"/>
      <c r="AB17" s="617" t="s">
        <v>772</v>
      </c>
      <c r="AC17" s="618"/>
      <c r="AD17" s="618"/>
      <c r="AE17" s="618"/>
      <c r="AF17" s="614"/>
      <c r="AG17" s="615"/>
      <c r="AH17" s="139"/>
      <c r="AI17" s="140"/>
      <c r="AJ17" s="140"/>
      <c r="AK17" s="140"/>
      <c r="AL17" s="140"/>
      <c r="AM17" s="142"/>
      <c r="AN17" s="141"/>
    </row>
    <row r="18" spans="1:40" s="101" customFormat="1" ht="12" customHeight="1">
      <c r="A18" s="138"/>
      <c r="B18" s="138"/>
      <c r="C18" s="138"/>
      <c r="D18" s="126"/>
      <c r="E18" s="126"/>
      <c r="F18" s="126"/>
      <c r="G18" s="126"/>
      <c r="H18" s="127"/>
      <c r="I18" s="127"/>
      <c r="J18" s="126"/>
      <c r="K18" s="126"/>
      <c r="L18" s="126"/>
      <c r="M18" s="126"/>
      <c r="N18" s="127"/>
      <c r="O18" s="127"/>
      <c r="P18" s="126"/>
      <c r="Q18" s="126"/>
      <c r="R18" s="126"/>
      <c r="S18" s="126"/>
      <c r="T18" s="127"/>
      <c r="U18" s="127"/>
      <c r="V18" s="126"/>
      <c r="W18" s="126"/>
      <c r="X18" s="126"/>
      <c r="Y18" s="126"/>
      <c r="Z18" s="127"/>
      <c r="AA18" s="127"/>
      <c r="AB18" s="126"/>
      <c r="AC18" s="126"/>
      <c r="AD18" s="126"/>
      <c r="AE18" s="126"/>
      <c r="AF18" s="127"/>
      <c r="AG18" s="127"/>
      <c r="AH18" s="126"/>
      <c r="AI18" s="126"/>
      <c r="AJ18" s="126"/>
      <c r="AK18" s="126"/>
      <c r="AL18" s="127"/>
      <c r="AM18" s="143"/>
    </row>
    <row r="19" spans="1:40" s="101" customFormat="1" ht="12" customHeight="1">
      <c r="A19" s="635" t="s">
        <v>586</v>
      </c>
      <c r="B19" s="636"/>
      <c r="C19" s="637"/>
      <c r="D19" s="568" t="s">
        <v>704</v>
      </c>
      <c r="E19" s="569"/>
      <c r="F19" s="569"/>
      <c r="G19" s="569"/>
      <c r="H19" s="569"/>
      <c r="I19" s="570"/>
      <c r="J19" s="568" t="s">
        <v>677</v>
      </c>
      <c r="K19" s="569"/>
      <c r="L19" s="569"/>
      <c r="M19" s="569"/>
      <c r="N19" s="569"/>
      <c r="O19" s="570"/>
      <c r="P19" s="568" t="s">
        <v>773</v>
      </c>
      <c r="Q19" s="569"/>
      <c r="R19" s="569"/>
      <c r="S19" s="569"/>
      <c r="T19" s="569"/>
      <c r="U19" s="570"/>
      <c r="V19" s="568" t="s">
        <v>774</v>
      </c>
      <c r="W19" s="569"/>
      <c r="X19" s="569"/>
      <c r="Y19" s="569"/>
      <c r="Z19" s="569"/>
      <c r="AA19" s="570"/>
      <c r="AB19" s="122"/>
      <c r="AC19" s="122"/>
      <c r="AD19" s="122"/>
      <c r="AE19" s="122"/>
      <c r="AF19" s="127"/>
      <c r="AG19" s="127"/>
      <c r="AH19" s="126"/>
      <c r="AI19" s="126"/>
      <c r="AJ19" s="126"/>
      <c r="AK19" s="126"/>
      <c r="AL19" s="127"/>
      <c r="AM19" s="125"/>
    </row>
    <row r="20" spans="1:40" s="101" customFormat="1" ht="12" customHeight="1">
      <c r="A20" s="653" t="s">
        <v>721</v>
      </c>
      <c r="B20" s="654"/>
      <c r="C20" s="654"/>
      <c r="D20" s="602" t="s">
        <v>612</v>
      </c>
      <c r="E20" s="603"/>
      <c r="F20" s="603"/>
      <c r="G20" s="603"/>
      <c r="H20" s="592" t="s">
        <v>671</v>
      </c>
      <c r="I20" s="593"/>
      <c r="J20" s="602" t="s">
        <v>775</v>
      </c>
      <c r="K20" s="603"/>
      <c r="L20" s="603"/>
      <c r="M20" s="603"/>
      <c r="N20" s="592" t="s">
        <v>599</v>
      </c>
      <c r="O20" s="593"/>
      <c r="P20" s="602" t="s">
        <v>776</v>
      </c>
      <c r="Q20" s="603"/>
      <c r="R20" s="603"/>
      <c r="S20" s="603"/>
      <c r="T20" s="592" t="s">
        <v>671</v>
      </c>
      <c r="U20" s="593"/>
      <c r="V20" s="602" t="s">
        <v>668</v>
      </c>
      <c r="W20" s="603"/>
      <c r="X20" s="603"/>
      <c r="Y20" s="603"/>
      <c r="Z20" s="592" t="s">
        <v>647</v>
      </c>
      <c r="AA20" s="593"/>
      <c r="AB20" s="122"/>
      <c r="AC20" s="122"/>
      <c r="AD20" s="122"/>
      <c r="AE20" s="122"/>
      <c r="AF20" s="127"/>
      <c r="AG20" s="127"/>
      <c r="AH20" s="126"/>
      <c r="AI20" s="126"/>
      <c r="AJ20" s="126"/>
      <c r="AK20" s="126"/>
      <c r="AL20" s="127"/>
      <c r="AM20" s="125"/>
    </row>
    <row r="21" spans="1:40" s="101" customFormat="1" ht="12" customHeight="1">
      <c r="A21" s="655"/>
      <c r="B21" s="656"/>
      <c r="C21" s="656"/>
      <c r="D21" s="617" t="s">
        <v>631</v>
      </c>
      <c r="E21" s="618"/>
      <c r="F21" s="618"/>
      <c r="G21" s="618"/>
      <c r="H21" s="614"/>
      <c r="I21" s="615"/>
      <c r="J21" s="617" t="s">
        <v>777</v>
      </c>
      <c r="K21" s="618"/>
      <c r="L21" s="618"/>
      <c r="M21" s="618"/>
      <c r="N21" s="614"/>
      <c r="O21" s="615"/>
      <c r="P21" s="617" t="s">
        <v>643</v>
      </c>
      <c r="Q21" s="618"/>
      <c r="R21" s="618"/>
      <c r="S21" s="618"/>
      <c r="T21" s="614"/>
      <c r="U21" s="615"/>
      <c r="V21" s="617" t="s">
        <v>666</v>
      </c>
      <c r="W21" s="618"/>
      <c r="X21" s="618"/>
      <c r="Y21" s="618"/>
      <c r="Z21" s="614"/>
      <c r="AA21" s="615"/>
      <c r="AB21" s="122"/>
      <c r="AC21" s="122"/>
      <c r="AD21" s="122"/>
      <c r="AE21" s="122"/>
      <c r="AF21" s="127"/>
      <c r="AG21" s="127"/>
      <c r="AH21" s="126"/>
      <c r="AI21" s="126"/>
      <c r="AJ21" s="126"/>
      <c r="AK21" s="126"/>
      <c r="AL21" s="127"/>
      <c r="AM21" s="125"/>
    </row>
    <row r="22" spans="1:40" s="101" customFormat="1" ht="12" customHeight="1">
      <c r="A22" s="144"/>
      <c r="B22" s="138"/>
      <c r="C22" s="138"/>
      <c r="D22" s="126"/>
      <c r="E22" s="126"/>
      <c r="F22" s="126"/>
      <c r="G22" s="126"/>
      <c r="H22" s="127"/>
      <c r="I22" s="127"/>
      <c r="J22" s="126"/>
      <c r="K22" s="126"/>
      <c r="L22" s="126"/>
      <c r="M22" s="126"/>
      <c r="N22" s="127"/>
      <c r="O22" s="127"/>
      <c r="P22" s="126"/>
      <c r="Q22" s="126"/>
      <c r="R22" s="126"/>
      <c r="S22" s="126"/>
      <c r="T22" s="127"/>
      <c r="U22" s="127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7"/>
      <c r="AG22" s="127"/>
      <c r="AH22" s="126"/>
      <c r="AI22" s="126"/>
      <c r="AJ22" s="126"/>
      <c r="AK22" s="126"/>
      <c r="AL22" s="127"/>
      <c r="AM22" s="125"/>
    </row>
    <row r="23" spans="1:40" s="101" customFormat="1" ht="12" customHeight="1">
      <c r="A23" s="635" t="s">
        <v>586</v>
      </c>
      <c r="B23" s="636"/>
      <c r="C23" s="636"/>
      <c r="D23" s="568" t="s">
        <v>673</v>
      </c>
      <c r="E23" s="569"/>
      <c r="F23" s="569"/>
      <c r="G23" s="569"/>
      <c r="H23" s="569"/>
      <c r="I23" s="569"/>
      <c r="J23" s="569"/>
      <c r="K23" s="570"/>
      <c r="L23" s="568" t="s">
        <v>674</v>
      </c>
      <c r="M23" s="569"/>
      <c r="N23" s="569"/>
      <c r="O23" s="569"/>
      <c r="P23" s="569"/>
      <c r="Q23" s="569"/>
      <c r="R23" s="569"/>
      <c r="S23" s="570"/>
      <c r="T23" s="568" t="s">
        <v>675</v>
      </c>
      <c r="U23" s="569"/>
      <c r="V23" s="569"/>
      <c r="W23" s="569"/>
      <c r="X23" s="569"/>
      <c r="Y23" s="569"/>
      <c r="Z23" s="569"/>
      <c r="AA23" s="570"/>
      <c r="AB23" s="568" t="s">
        <v>676</v>
      </c>
      <c r="AC23" s="569"/>
      <c r="AD23" s="569"/>
      <c r="AE23" s="569"/>
      <c r="AF23" s="569"/>
      <c r="AG23" s="569"/>
      <c r="AH23" s="569"/>
      <c r="AI23" s="570"/>
      <c r="AJ23" s="126"/>
      <c r="AK23" s="126"/>
      <c r="AL23" s="127"/>
      <c r="AM23" s="125"/>
    </row>
    <row r="24" spans="1:40" s="101" customFormat="1" ht="12" customHeight="1">
      <c r="A24" s="657" t="s">
        <v>725</v>
      </c>
      <c r="B24" s="658"/>
      <c r="C24" s="658"/>
      <c r="D24" s="602" t="s">
        <v>775</v>
      </c>
      <c r="E24" s="603"/>
      <c r="F24" s="603"/>
      <c r="G24" s="603"/>
      <c r="H24" s="603"/>
      <c r="I24" s="603"/>
      <c r="J24" s="592" t="s">
        <v>599</v>
      </c>
      <c r="K24" s="593"/>
      <c r="L24" s="602" t="s">
        <v>585</v>
      </c>
      <c r="M24" s="603"/>
      <c r="N24" s="603"/>
      <c r="O24" s="603"/>
      <c r="P24" s="603"/>
      <c r="Q24" s="603"/>
      <c r="R24" s="592" t="s">
        <v>671</v>
      </c>
      <c r="S24" s="593"/>
      <c r="T24" s="602" t="s">
        <v>711</v>
      </c>
      <c r="U24" s="603"/>
      <c r="V24" s="603"/>
      <c r="W24" s="603"/>
      <c r="X24" s="603"/>
      <c r="Y24" s="603"/>
      <c r="Z24" s="592" t="s">
        <v>647</v>
      </c>
      <c r="AA24" s="593"/>
      <c r="AB24" s="602" t="s">
        <v>650</v>
      </c>
      <c r="AC24" s="603"/>
      <c r="AD24" s="603"/>
      <c r="AE24" s="603"/>
      <c r="AF24" s="603"/>
      <c r="AG24" s="603"/>
      <c r="AH24" s="592" t="s">
        <v>671</v>
      </c>
      <c r="AI24" s="593"/>
      <c r="AJ24" s="126"/>
      <c r="AK24" s="126"/>
      <c r="AL24" s="127"/>
      <c r="AM24" s="125"/>
    </row>
    <row r="25" spans="1:40" s="101" customFormat="1" ht="12" customHeight="1">
      <c r="A25" s="657"/>
      <c r="B25" s="658"/>
      <c r="C25" s="658"/>
      <c r="D25" s="596" t="s">
        <v>778</v>
      </c>
      <c r="E25" s="597"/>
      <c r="F25" s="597"/>
      <c r="G25" s="597"/>
      <c r="H25" s="597"/>
      <c r="I25" s="597"/>
      <c r="J25" s="594"/>
      <c r="K25" s="595"/>
      <c r="L25" s="596" t="s">
        <v>743</v>
      </c>
      <c r="M25" s="597"/>
      <c r="N25" s="597"/>
      <c r="O25" s="597"/>
      <c r="P25" s="597"/>
      <c r="Q25" s="597"/>
      <c r="R25" s="594"/>
      <c r="S25" s="595"/>
      <c r="T25" s="596" t="s">
        <v>779</v>
      </c>
      <c r="U25" s="597"/>
      <c r="V25" s="597"/>
      <c r="W25" s="597"/>
      <c r="X25" s="597"/>
      <c r="Y25" s="597"/>
      <c r="Z25" s="594"/>
      <c r="AA25" s="595"/>
      <c r="AB25" s="596" t="s">
        <v>643</v>
      </c>
      <c r="AC25" s="597"/>
      <c r="AD25" s="597"/>
      <c r="AE25" s="597"/>
      <c r="AF25" s="597"/>
      <c r="AG25" s="597"/>
      <c r="AH25" s="594"/>
      <c r="AI25" s="595"/>
      <c r="AJ25" s="126"/>
      <c r="AK25" s="126"/>
      <c r="AL25" s="127"/>
      <c r="AM25" s="125"/>
    </row>
    <row r="26" spans="1:40" s="101" customFormat="1" ht="12" customHeight="1">
      <c r="A26" s="641" t="s">
        <v>728</v>
      </c>
      <c r="B26" s="642"/>
      <c r="C26" s="642"/>
      <c r="D26" s="607" t="s">
        <v>744</v>
      </c>
      <c r="E26" s="608"/>
      <c r="F26" s="608"/>
      <c r="G26" s="608"/>
      <c r="H26" s="608"/>
      <c r="I26" s="608"/>
      <c r="J26" s="579" t="s">
        <v>647</v>
      </c>
      <c r="K26" s="580"/>
      <c r="L26" s="607" t="s">
        <v>585</v>
      </c>
      <c r="M26" s="608"/>
      <c r="N26" s="608"/>
      <c r="O26" s="608"/>
      <c r="P26" s="608"/>
      <c r="Q26" s="608"/>
      <c r="R26" s="579" t="s">
        <v>671</v>
      </c>
      <c r="S26" s="580"/>
      <c r="T26" s="607" t="s">
        <v>624</v>
      </c>
      <c r="U26" s="608"/>
      <c r="V26" s="608"/>
      <c r="W26" s="608"/>
      <c r="X26" s="608"/>
      <c r="Y26" s="608"/>
      <c r="Z26" s="579" t="s">
        <v>671</v>
      </c>
      <c r="AA26" s="580"/>
      <c r="AB26" s="607" t="s">
        <v>780</v>
      </c>
      <c r="AC26" s="608"/>
      <c r="AD26" s="608"/>
      <c r="AE26" s="608"/>
      <c r="AF26" s="608"/>
      <c r="AG26" s="608"/>
      <c r="AH26" s="579" t="s">
        <v>671</v>
      </c>
      <c r="AI26" s="580"/>
      <c r="AJ26" s="126"/>
      <c r="AK26" s="126"/>
      <c r="AL26" s="127"/>
      <c r="AM26" s="125"/>
    </row>
    <row r="27" spans="1:40" s="101" customFormat="1" ht="12" customHeight="1">
      <c r="A27" s="641"/>
      <c r="B27" s="642"/>
      <c r="C27" s="642"/>
      <c r="D27" s="574" t="s">
        <v>781</v>
      </c>
      <c r="E27" s="575"/>
      <c r="F27" s="575"/>
      <c r="G27" s="575"/>
      <c r="H27" s="575"/>
      <c r="I27" s="575"/>
      <c r="J27" s="579"/>
      <c r="K27" s="580"/>
      <c r="L27" s="574" t="s">
        <v>743</v>
      </c>
      <c r="M27" s="575"/>
      <c r="N27" s="575"/>
      <c r="O27" s="575"/>
      <c r="P27" s="575"/>
      <c r="Q27" s="575"/>
      <c r="R27" s="579"/>
      <c r="S27" s="580"/>
      <c r="T27" s="574" t="s">
        <v>782</v>
      </c>
      <c r="U27" s="575"/>
      <c r="V27" s="575"/>
      <c r="W27" s="575"/>
      <c r="X27" s="575"/>
      <c r="Y27" s="575"/>
      <c r="Z27" s="579"/>
      <c r="AA27" s="580"/>
      <c r="AB27" s="574" t="s">
        <v>638</v>
      </c>
      <c r="AC27" s="575"/>
      <c r="AD27" s="575"/>
      <c r="AE27" s="575"/>
      <c r="AF27" s="575"/>
      <c r="AG27" s="575"/>
      <c r="AH27" s="579"/>
      <c r="AI27" s="580"/>
      <c r="AJ27" s="126"/>
      <c r="AK27" s="126"/>
      <c r="AL27" s="127"/>
      <c r="AM27" s="125"/>
    </row>
    <row r="28" spans="1:40" s="101" customFormat="1" ht="12" customHeight="1">
      <c r="A28" s="641" t="s">
        <v>730</v>
      </c>
      <c r="B28" s="642"/>
      <c r="C28" s="642"/>
      <c r="D28" s="607" t="s">
        <v>744</v>
      </c>
      <c r="E28" s="608"/>
      <c r="F28" s="608"/>
      <c r="G28" s="608"/>
      <c r="H28" s="608"/>
      <c r="I28" s="608"/>
      <c r="J28" s="579" t="s">
        <v>647</v>
      </c>
      <c r="K28" s="580"/>
      <c r="L28" s="607" t="s">
        <v>751</v>
      </c>
      <c r="M28" s="608"/>
      <c r="N28" s="608"/>
      <c r="O28" s="608"/>
      <c r="P28" s="608"/>
      <c r="Q28" s="608"/>
      <c r="R28" s="579" t="s">
        <v>599</v>
      </c>
      <c r="S28" s="580"/>
      <c r="T28" s="607" t="s">
        <v>628</v>
      </c>
      <c r="U28" s="608"/>
      <c r="V28" s="608"/>
      <c r="W28" s="608"/>
      <c r="X28" s="608"/>
      <c r="Y28" s="608"/>
      <c r="Z28" s="579" t="s">
        <v>599</v>
      </c>
      <c r="AA28" s="580"/>
      <c r="AB28" s="607" t="s">
        <v>748</v>
      </c>
      <c r="AC28" s="608"/>
      <c r="AD28" s="608"/>
      <c r="AE28" s="608"/>
      <c r="AF28" s="608"/>
      <c r="AG28" s="608"/>
      <c r="AH28" s="579" t="s">
        <v>599</v>
      </c>
      <c r="AI28" s="580"/>
      <c r="AJ28" s="126"/>
      <c r="AK28" s="126"/>
      <c r="AL28" s="127"/>
      <c r="AM28" s="125"/>
    </row>
    <row r="29" spans="1:40" s="101" customFormat="1" ht="12" customHeight="1">
      <c r="A29" s="641"/>
      <c r="B29" s="642"/>
      <c r="C29" s="642"/>
      <c r="D29" s="574" t="s">
        <v>783</v>
      </c>
      <c r="E29" s="575"/>
      <c r="F29" s="575"/>
      <c r="G29" s="575"/>
      <c r="H29" s="575"/>
      <c r="I29" s="575"/>
      <c r="J29" s="579"/>
      <c r="K29" s="580"/>
      <c r="L29" s="574" t="s">
        <v>784</v>
      </c>
      <c r="M29" s="575"/>
      <c r="N29" s="575"/>
      <c r="O29" s="575"/>
      <c r="P29" s="575"/>
      <c r="Q29" s="575"/>
      <c r="R29" s="579"/>
      <c r="S29" s="580"/>
      <c r="T29" s="574" t="s">
        <v>750</v>
      </c>
      <c r="U29" s="575"/>
      <c r="V29" s="575"/>
      <c r="W29" s="575"/>
      <c r="X29" s="575"/>
      <c r="Y29" s="575"/>
      <c r="Z29" s="579"/>
      <c r="AA29" s="580"/>
      <c r="AB29" s="574" t="s">
        <v>758</v>
      </c>
      <c r="AC29" s="575"/>
      <c r="AD29" s="575"/>
      <c r="AE29" s="575"/>
      <c r="AF29" s="575"/>
      <c r="AG29" s="575"/>
      <c r="AH29" s="579"/>
      <c r="AI29" s="580"/>
      <c r="AJ29" s="126"/>
      <c r="AK29" s="126"/>
      <c r="AL29" s="127"/>
      <c r="AM29" s="125"/>
    </row>
    <row r="30" spans="1:40" s="101" customFormat="1" ht="12" customHeight="1">
      <c r="A30" s="641" t="s">
        <v>733</v>
      </c>
      <c r="B30" s="642"/>
      <c r="C30" s="642"/>
      <c r="D30" s="607" t="s">
        <v>621</v>
      </c>
      <c r="E30" s="608"/>
      <c r="F30" s="608"/>
      <c r="G30" s="608"/>
      <c r="H30" s="608"/>
      <c r="I30" s="608"/>
      <c r="J30" s="579" t="s">
        <v>599</v>
      </c>
      <c r="K30" s="580"/>
      <c r="L30" s="607" t="s">
        <v>585</v>
      </c>
      <c r="M30" s="608"/>
      <c r="N30" s="608"/>
      <c r="O30" s="608"/>
      <c r="P30" s="608"/>
      <c r="Q30" s="608"/>
      <c r="R30" s="579" t="s">
        <v>671</v>
      </c>
      <c r="S30" s="580"/>
      <c r="T30" s="607" t="s">
        <v>785</v>
      </c>
      <c r="U30" s="608"/>
      <c r="V30" s="608"/>
      <c r="W30" s="608"/>
      <c r="X30" s="608"/>
      <c r="Y30" s="608"/>
      <c r="Z30" s="579" t="s">
        <v>647</v>
      </c>
      <c r="AA30" s="580"/>
      <c r="AB30" s="607" t="s">
        <v>748</v>
      </c>
      <c r="AC30" s="608"/>
      <c r="AD30" s="608"/>
      <c r="AE30" s="608"/>
      <c r="AF30" s="608"/>
      <c r="AG30" s="608"/>
      <c r="AH30" s="579" t="s">
        <v>599</v>
      </c>
      <c r="AI30" s="580"/>
      <c r="AJ30" s="126"/>
      <c r="AK30" s="126"/>
      <c r="AL30" s="127"/>
      <c r="AM30" s="125"/>
    </row>
    <row r="31" spans="1:40" s="101" customFormat="1" ht="12" customHeight="1">
      <c r="A31" s="641"/>
      <c r="B31" s="642"/>
      <c r="C31" s="642"/>
      <c r="D31" s="574" t="s">
        <v>786</v>
      </c>
      <c r="E31" s="575"/>
      <c r="F31" s="575"/>
      <c r="G31" s="575"/>
      <c r="H31" s="575"/>
      <c r="I31" s="575"/>
      <c r="J31" s="579"/>
      <c r="K31" s="580"/>
      <c r="L31" s="574" t="s">
        <v>743</v>
      </c>
      <c r="M31" s="575"/>
      <c r="N31" s="575"/>
      <c r="O31" s="575"/>
      <c r="P31" s="575"/>
      <c r="Q31" s="575"/>
      <c r="R31" s="579"/>
      <c r="S31" s="580"/>
      <c r="T31" s="574" t="s">
        <v>711</v>
      </c>
      <c r="U31" s="575"/>
      <c r="V31" s="575"/>
      <c r="W31" s="575"/>
      <c r="X31" s="575"/>
      <c r="Y31" s="575"/>
      <c r="Z31" s="579"/>
      <c r="AA31" s="580"/>
      <c r="AB31" s="574" t="s">
        <v>758</v>
      </c>
      <c r="AC31" s="575"/>
      <c r="AD31" s="575"/>
      <c r="AE31" s="575"/>
      <c r="AF31" s="575"/>
      <c r="AG31" s="575"/>
      <c r="AH31" s="579"/>
      <c r="AI31" s="580"/>
      <c r="AJ31" s="126"/>
      <c r="AK31" s="126"/>
      <c r="AL31" s="127"/>
      <c r="AM31" s="125"/>
    </row>
    <row r="32" spans="1:40" s="101" customFormat="1" ht="12" customHeight="1">
      <c r="A32" s="641" t="s">
        <v>735</v>
      </c>
      <c r="B32" s="642"/>
      <c r="C32" s="642"/>
      <c r="D32" s="607" t="s">
        <v>787</v>
      </c>
      <c r="E32" s="608"/>
      <c r="F32" s="608"/>
      <c r="G32" s="608"/>
      <c r="H32" s="608"/>
      <c r="I32" s="608"/>
      <c r="J32" s="579" t="s">
        <v>617</v>
      </c>
      <c r="K32" s="580"/>
      <c r="L32" s="607" t="s">
        <v>788</v>
      </c>
      <c r="M32" s="608"/>
      <c r="N32" s="608"/>
      <c r="O32" s="608"/>
      <c r="P32" s="608"/>
      <c r="Q32" s="608"/>
      <c r="R32" s="579" t="s">
        <v>647</v>
      </c>
      <c r="S32" s="580"/>
      <c r="T32" s="607" t="s">
        <v>628</v>
      </c>
      <c r="U32" s="608"/>
      <c r="V32" s="608"/>
      <c r="W32" s="608"/>
      <c r="X32" s="608"/>
      <c r="Y32" s="608"/>
      <c r="Z32" s="579" t="s">
        <v>599</v>
      </c>
      <c r="AA32" s="580"/>
      <c r="AB32" s="607" t="s">
        <v>746</v>
      </c>
      <c r="AC32" s="608"/>
      <c r="AD32" s="608"/>
      <c r="AE32" s="608"/>
      <c r="AF32" s="608"/>
      <c r="AG32" s="608"/>
      <c r="AH32" s="579" t="s">
        <v>647</v>
      </c>
      <c r="AI32" s="580"/>
      <c r="AJ32" s="126"/>
      <c r="AK32" s="126"/>
      <c r="AL32" s="127"/>
      <c r="AM32" s="125"/>
    </row>
    <row r="33" spans="1:39" s="101" customFormat="1" ht="12" customHeight="1">
      <c r="A33" s="641"/>
      <c r="B33" s="642"/>
      <c r="C33" s="642"/>
      <c r="D33" s="574" t="s">
        <v>789</v>
      </c>
      <c r="E33" s="575"/>
      <c r="F33" s="575"/>
      <c r="G33" s="575"/>
      <c r="H33" s="575"/>
      <c r="I33" s="575"/>
      <c r="J33" s="579"/>
      <c r="K33" s="580"/>
      <c r="L33" s="574" t="s">
        <v>790</v>
      </c>
      <c r="M33" s="575"/>
      <c r="N33" s="575"/>
      <c r="O33" s="575"/>
      <c r="P33" s="575"/>
      <c r="Q33" s="575"/>
      <c r="R33" s="579"/>
      <c r="S33" s="580"/>
      <c r="T33" s="574" t="s">
        <v>791</v>
      </c>
      <c r="U33" s="575"/>
      <c r="V33" s="575"/>
      <c r="W33" s="575"/>
      <c r="X33" s="575"/>
      <c r="Y33" s="575"/>
      <c r="Z33" s="579"/>
      <c r="AA33" s="580"/>
      <c r="AB33" s="574" t="s">
        <v>792</v>
      </c>
      <c r="AC33" s="575"/>
      <c r="AD33" s="575"/>
      <c r="AE33" s="575"/>
      <c r="AF33" s="575"/>
      <c r="AG33" s="575"/>
      <c r="AH33" s="579"/>
      <c r="AI33" s="580"/>
      <c r="AJ33" s="126"/>
      <c r="AK33" s="126"/>
      <c r="AL33" s="127"/>
      <c r="AM33" s="125"/>
    </row>
    <row r="34" spans="1:39" s="101" customFormat="1" ht="12" customHeight="1">
      <c r="A34" s="641" t="s">
        <v>737</v>
      </c>
      <c r="B34" s="642"/>
      <c r="C34" s="642"/>
      <c r="D34" s="607" t="s">
        <v>787</v>
      </c>
      <c r="E34" s="608"/>
      <c r="F34" s="608"/>
      <c r="G34" s="608"/>
      <c r="H34" s="608"/>
      <c r="I34" s="608"/>
      <c r="J34" s="579" t="s">
        <v>617</v>
      </c>
      <c r="K34" s="580"/>
      <c r="L34" s="607" t="s">
        <v>751</v>
      </c>
      <c r="M34" s="608"/>
      <c r="N34" s="608"/>
      <c r="O34" s="608"/>
      <c r="P34" s="608"/>
      <c r="Q34" s="608"/>
      <c r="R34" s="579" t="s">
        <v>599</v>
      </c>
      <c r="S34" s="580"/>
      <c r="T34" s="607" t="s">
        <v>628</v>
      </c>
      <c r="U34" s="608"/>
      <c r="V34" s="608"/>
      <c r="W34" s="608"/>
      <c r="X34" s="608"/>
      <c r="Y34" s="608"/>
      <c r="Z34" s="579" t="s">
        <v>599</v>
      </c>
      <c r="AA34" s="580"/>
      <c r="AB34" s="607" t="s">
        <v>793</v>
      </c>
      <c r="AC34" s="608"/>
      <c r="AD34" s="608"/>
      <c r="AE34" s="608"/>
      <c r="AF34" s="608"/>
      <c r="AG34" s="608"/>
      <c r="AH34" s="579" t="s">
        <v>671</v>
      </c>
      <c r="AI34" s="580"/>
      <c r="AJ34" s="126"/>
      <c r="AK34" s="126"/>
      <c r="AL34" s="127"/>
      <c r="AM34" s="125"/>
    </row>
    <row r="35" spans="1:39" s="101" customFormat="1" ht="12" customHeight="1">
      <c r="A35" s="647"/>
      <c r="B35" s="648"/>
      <c r="C35" s="648"/>
      <c r="D35" s="574" t="s">
        <v>789</v>
      </c>
      <c r="E35" s="575"/>
      <c r="F35" s="575"/>
      <c r="G35" s="575"/>
      <c r="H35" s="575"/>
      <c r="I35" s="575"/>
      <c r="J35" s="579"/>
      <c r="K35" s="580"/>
      <c r="L35" s="574" t="s">
        <v>784</v>
      </c>
      <c r="M35" s="575"/>
      <c r="N35" s="575"/>
      <c r="O35" s="575"/>
      <c r="P35" s="575"/>
      <c r="Q35" s="575"/>
      <c r="R35" s="579"/>
      <c r="S35" s="580"/>
      <c r="T35" s="574" t="s">
        <v>791</v>
      </c>
      <c r="U35" s="575"/>
      <c r="V35" s="575"/>
      <c r="W35" s="575"/>
      <c r="X35" s="575"/>
      <c r="Y35" s="575"/>
      <c r="Z35" s="579"/>
      <c r="AA35" s="580"/>
      <c r="AB35" s="596" t="s">
        <v>794</v>
      </c>
      <c r="AC35" s="597"/>
      <c r="AD35" s="597"/>
      <c r="AE35" s="597"/>
      <c r="AF35" s="597"/>
      <c r="AG35" s="597"/>
      <c r="AH35" s="579"/>
      <c r="AI35" s="580"/>
      <c r="AJ35" s="126"/>
      <c r="AK35" s="126"/>
      <c r="AL35" s="127"/>
      <c r="AM35" s="125"/>
    </row>
    <row r="36" spans="1:39" s="101" customFormat="1" ht="12" customHeight="1">
      <c r="A36" s="641" t="s">
        <v>738</v>
      </c>
      <c r="B36" s="642"/>
      <c r="C36" s="642"/>
      <c r="D36" s="607" t="s">
        <v>787</v>
      </c>
      <c r="E36" s="608"/>
      <c r="F36" s="608"/>
      <c r="G36" s="608"/>
      <c r="H36" s="608"/>
      <c r="I36" s="608"/>
      <c r="J36" s="579" t="s">
        <v>617</v>
      </c>
      <c r="K36" s="580"/>
      <c r="L36" s="607" t="s">
        <v>751</v>
      </c>
      <c r="M36" s="608"/>
      <c r="N36" s="608"/>
      <c r="O36" s="608"/>
      <c r="P36" s="608"/>
      <c r="Q36" s="608"/>
      <c r="R36" s="579" t="s">
        <v>599</v>
      </c>
      <c r="S36" s="580"/>
      <c r="T36" s="607" t="s">
        <v>781</v>
      </c>
      <c r="U36" s="608"/>
      <c r="V36" s="608"/>
      <c r="W36" s="608"/>
      <c r="X36" s="608"/>
      <c r="Y36" s="608"/>
      <c r="Z36" s="579" t="s">
        <v>647</v>
      </c>
      <c r="AA36" s="580"/>
      <c r="AB36" s="607" t="s">
        <v>793</v>
      </c>
      <c r="AC36" s="608"/>
      <c r="AD36" s="608"/>
      <c r="AE36" s="608"/>
      <c r="AF36" s="608"/>
      <c r="AG36" s="608"/>
      <c r="AH36" s="579" t="s">
        <v>671</v>
      </c>
      <c r="AI36" s="580"/>
      <c r="AJ36" s="126"/>
      <c r="AK36" s="126"/>
      <c r="AL36" s="127"/>
      <c r="AM36" s="125"/>
    </row>
    <row r="37" spans="1:39" s="101" customFormat="1" ht="12" customHeight="1">
      <c r="A37" s="641"/>
      <c r="B37" s="642"/>
      <c r="C37" s="642"/>
      <c r="D37" s="574" t="s">
        <v>789</v>
      </c>
      <c r="E37" s="575"/>
      <c r="F37" s="575"/>
      <c r="G37" s="575"/>
      <c r="H37" s="575"/>
      <c r="I37" s="575"/>
      <c r="J37" s="579"/>
      <c r="K37" s="580"/>
      <c r="L37" s="574" t="s">
        <v>784</v>
      </c>
      <c r="M37" s="575"/>
      <c r="N37" s="575"/>
      <c r="O37" s="575"/>
      <c r="P37" s="575"/>
      <c r="Q37" s="575"/>
      <c r="R37" s="579"/>
      <c r="S37" s="580"/>
      <c r="T37" s="574" t="s">
        <v>795</v>
      </c>
      <c r="U37" s="575"/>
      <c r="V37" s="575"/>
      <c r="W37" s="575"/>
      <c r="X37" s="575"/>
      <c r="Y37" s="575"/>
      <c r="Z37" s="579"/>
      <c r="AA37" s="580"/>
      <c r="AB37" s="574" t="s">
        <v>796</v>
      </c>
      <c r="AC37" s="575"/>
      <c r="AD37" s="575"/>
      <c r="AE37" s="575"/>
      <c r="AF37" s="575"/>
      <c r="AG37" s="575"/>
      <c r="AH37" s="579"/>
      <c r="AI37" s="580"/>
      <c r="AJ37" s="126"/>
      <c r="AK37" s="126"/>
      <c r="AL37" s="127"/>
      <c r="AM37" s="125"/>
    </row>
    <row r="38" spans="1:39" s="101" customFormat="1" ht="12" customHeight="1">
      <c r="A38" s="644" t="s">
        <v>740</v>
      </c>
      <c r="B38" s="645"/>
      <c r="C38" s="645"/>
      <c r="D38" s="596" t="s">
        <v>797</v>
      </c>
      <c r="E38" s="597"/>
      <c r="F38" s="597"/>
      <c r="G38" s="597"/>
      <c r="H38" s="597"/>
      <c r="I38" s="597"/>
      <c r="J38" s="572" t="s">
        <v>599</v>
      </c>
      <c r="K38" s="573"/>
      <c r="L38" s="596" t="s">
        <v>770</v>
      </c>
      <c r="M38" s="597"/>
      <c r="N38" s="597"/>
      <c r="O38" s="597"/>
      <c r="P38" s="597"/>
      <c r="Q38" s="597"/>
      <c r="R38" s="572" t="s">
        <v>611</v>
      </c>
      <c r="S38" s="573"/>
      <c r="T38" s="607" t="s">
        <v>787</v>
      </c>
      <c r="U38" s="608"/>
      <c r="V38" s="608"/>
      <c r="W38" s="608"/>
      <c r="X38" s="608"/>
      <c r="Y38" s="608"/>
      <c r="Z38" s="579" t="s">
        <v>617</v>
      </c>
      <c r="AA38" s="580"/>
      <c r="AB38" s="596" t="s">
        <v>798</v>
      </c>
      <c r="AC38" s="597"/>
      <c r="AD38" s="597"/>
      <c r="AE38" s="597"/>
      <c r="AF38" s="597"/>
      <c r="AG38" s="597"/>
      <c r="AH38" s="572" t="s">
        <v>599</v>
      </c>
      <c r="AI38" s="573"/>
      <c r="AJ38" s="126"/>
      <c r="AK38" s="126"/>
      <c r="AL38" s="127"/>
      <c r="AM38" s="125"/>
    </row>
    <row r="39" spans="1:39" s="101" customFormat="1" ht="12" customHeight="1">
      <c r="A39" s="647"/>
      <c r="B39" s="648"/>
      <c r="C39" s="648"/>
      <c r="D39" s="596" t="s">
        <v>799</v>
      </c>
      <c r="E39" s="597"/>
      <c r="F39" s="597"/>
      <c r="G39" s="597"/>
      <c r="H39" s="597"/>
      <c r="I39" s="597"/>
      <c r="J39" s="609"/>
      <c r="K39" s="610"/>
      <c r="L39" s="596" t="s">
        <v>800</v>
      </c>
      <c r="M39" s="597"/>
      <c r="N39" s="597"/>
      <c r="O39" s="597"/>
      <c r="P39" s="597"/>
      <c r="Q39" s="597"/>
      <c r="R39" s="609"/>
      <c r="S39" s="610"/>
      <c r="T39" s="596" t="s">
        <v>789</v>
      </c>
      <c r="U39" s="597"/>
      <c r="V39" s="597"/>
      <c r="W39" s="597"/>
      <c r="X39" s="597"/>
      <c r="Y39" s="597"/>
      <c r="Z39" s="609"/>
      <c r="AA39" s="610"/>
      <c r="AB39" s="596" t="s">
        <v>801</v>
      </c>
      <c r="AC39" s="597"/>
      <c r="AD39" s="597"/>
      <c r="AE39" s="597"/>
      <c r="AF39" s="597"/>
      <c r="AG39" s="597"/>
      <c r="AH39" s="609"/>
      <c r="AI39" s="610"/>
      <c r="AJ39" s="126"/>
      <c r="AK39" s="126"/>
      <c r="AL39" s="127"/>
      <c r="AM39" s="125"/>
    </row>
    <row r="40" spans="1:39" s="101" customFormat="1" ht="12" customHeight="1">
      <c r="A40" s="641" t="s">
        <v>742</v>
      </c>
      <c r="B40" s="642"/>
      <c r="C40" s="642"/>
      <c r="D40" s="607" t="s">
        <v>797</v>
      </c>
      <c r="E40" s="608"/>
      <c r="F40" s="608"/>
      <c r="G40" s="608"/>
      <c r="H40" s="608"/>
      <c r="I40" s="608"/>
      <c r="J40" s="579" t="s">
        <v>599</v>
      </c>
      <c r="K40" s="580"/>
      <c r="L40" s="607" t="s">
        <v>802</v>
      </c>
      <c r="M40" s="608"/>
      <c r="N40" s="608"/>
      <c r="O40" s="608"/>
      <c r="P40" s="608"/>
      <c r="Q40" s="608"/>
      <c r="R40" s="579" t="s">
        <v>671</v>
      </c>
      <c r="S40" s="580"/>
      <c r="T40" s="607" t="s">
        <v>787</v>
      </c>
      <c r="U40" s="608"/>
      <c r="V40" s="608"/>
      <c r="W40" s="608"/>
      <c r="X40" s="608"/>
      <c r="Y40" s="608"/>
      <c r="Z40" s="579" t="s">
        <v>617</v>
      </c>
      <c r="AA40" s="580"/>
      <c r="AB40" s="607" t="s">
        <v>751</v>
      </c>
      <c r="AC40" s="608"/>
      <c r="AD40" s="608"/>
      <c r="AE40" s="608"/>
      <c r="AF40" s="608"/>
      <c r="AG40" s="608"/>
      <c r="AH40" s="579" t="s">
        <v>599</v>
      </c>
      <c r="AI40" s="580"/>
      <c r="AJ40" s="126"/>
      <c r="AK40" s="126"/>
      <c r="AL40" s="127"/>
      <c r="AM40" s="125"/>
    </row>
    <row r="41" spans="1:39" s="101" customFormat="1" ht="12" customHeight="1">
      <c r="A41" s="650"/>
      <c r="B41" s="651"/>
      <c r="C41" s="651"/>
      <c r="D41" s="617" t="s">
        <v>799</v>
      </c>
      <c r="E41" s="618"/>
      <c r="F41" s="618"/>
      <c r="G41" s="618"/>
      <c r="H41" s="618"/>
      <c r="I41" s="618"/>
      <c r="J41" s="586"/>
      <c r="K41" s="587"/>
      <c r="L41" s="617" t="s">
        <v>743</v>
      </c>
      <c r="M41" s="618"/>
      <c r="N41" s="618"/>
      <c r="O41" s="618"/>
      <c r="P41" s="618"/>
      <c r="Q41" s="618"/>
      <c r="R41" s="586"/>
      <c r="S41" s="587"/>
      <c r="T41" s="617" t="s">
        <v>789</v>
      </c>
      <c r="U41" s="618"/>
      <c r="V41" s="618"/>
      <c r="W41" s="618"/>
      <c r="X41" s="618"/>
      <c r="Y41" s="618"/>
      <c r="Z41" s="586"/>
      <c r="AA41" s="587"/>
      <c r="AB41" s="617" t="s">
        <v>784</v>
      </c>
      <c r="AC41" s="618"/>
      <c r="AD41" s="618"/>
      <c r="AE41" s="618"/>
      <c r="AF41" s="618"/>
      <c r="AG41" s="618"/>
      <c r="AH41" s="586"/>
      <c r="AI41" s="587"/>
      <c r="AJ41" s="126"/>
      <c r="AK41" s="126"/>
      <c r="AL41" s="127"/>
      <c r="AM41" s="125"/>
    </row>
    <row r="42" spans="1:39" s="101" customFormat="1" ht="12" customHeight="1">
      <c r="A42" s="138"/>
      <c r="B42" s="138"/>
      <c r="C42" s="138"/>
      <c r="D42" s="126"/>
      <c r="E42" s="126"/>
      <c r="F42" s="126"/>
      <c r="G42" s="126"/>
      <c r="H42" s="126"/>
      <c r="I42" s="126"/>
      <c r="J42" s="127"/>
      <c r="K42" s="127"/>
      <c r="L42" s="126"/>
      <c r="M42" s="126"/>
      <c r="N42" s="126"/>
      <c r="O42" s="126"/>
      <c r="P42" s="126"/>
      <c r="Q42" s="126"/>
      <c r="R42" s="127"/>
      <c r="S42" s="127"/>
      <c r="T42" s="126"/>
      <c r="U42" s="126"/>
      <c r="V42" s="126"/>
      <c r="W42" s="126"/>
      <c r="X42" s="126"/>
      <c r="Y42" s="126"/>
      <c r="Z42" s="127"/>
      <c r="AA42" s="127"/>
      <c r="AB42" s="126"/>
      <c r="AC42" s="126"/>
      <c r="AD42" s="126"/>
      <c r="AE42" s="126"/>
      <c r="AF42" s="126"/>
      <c r="AG42" s="126"/>
      <c r="AH42" s="127"/>
      <c r="AI42" s="127"/>
      <c r="AJ42" s="126"/>
      <c r="AK42" s="126"/>
      <c r="AL42" s="127"/>
      <c r="AM42" s="125"/>
    </row>
    <row r="43" spans="1:39" s="101" customFormat="1" ht="12" customHeight="1">
      <c r="A43" s="635" t="s">
        <v>586</v>
      </c>
      <c r="B43" s="636"/>
      <c r="C43" s="637"/>
      <c r="D43" s="568" t="s">
        <v>803</v>
      </c>
      <c r="E43" s="569"/>
      <c r="F43" s="569"/>
      <c r="G43" s="569"/>
      <c r="H43" s="569"/>
      <c r="I43" s="569"/>
      <c r="J43" s="569"/>
      <c r="K43" s="570"/>
      <c r="L43" s="568" t="s">
        <v>804</v>
      </c>
      <c r="M43" s="569"/>
      <c r="N43" s="569"/>
      <c r="O43" s="569"/>
      <c r="P43" s="569"/>
      <c r="Q43" s="569"/>
      <c r="R43" s="569"/>
      <c r="S43" s="570"/>
      <c r="T43" s="568" t="s">
        <v>703</v>
      </c>
      <c r="U43" s="569"/>
      <c r="V43" s="569"/>
      <c r="W43" s="569"/>
      <c r="X43" s="569"/>
      <c r="Y43" s="569"/>
      <c r="Z43" s="569"/>
      <c r="AA43" s="570"/>
      <c r="AB43" s="568" t="s">
        <v>704</v>
      </c>
      <c r="AC43" s="569"/>
      <c r="AD43" s="569"/>
      <c r="AE43" s="569"/>
      <c r="AF43" s="569"/>
      <c r="AG43" s="569"/>
      <c r="AH43" s="569"/>
      <c r="AI43" s="570"/>
      <c r="AJ43" s="140"/>
      <c r="AK43" s="140"/>
      <c r="AL43" s="140"/>
      <c r="AM43" s="141"/>
    </row>
    <row r="44" spans="1:39" s="101" customFormat="1" ht="12" customHeight="1">
      <c r="A44" s="657" t="s">
        <v>725</v>
      </c>
      <c r="B44" s="658"/>
      <c r="C44" s="658"/>
      <c r="D44" s="602" t="s">
        <v>630</v>
      </c>
      <c r="E44" s="603"/>
      <c r="F44" s="603"/>
      <c r="G44" s="603"/>
      <c r="H44" s="603"/>
      <c r="I44" s="603"/>
      <c r="J44" s="592" t="s">
        <v>647</v>
      </c>
      <c r="K44" s="593"/>
      <c r="L44" s="602" t="s">
        <v>805</v>
      </c>
      <c r="M44" s="603"/>
      <c r="N44" s="603"/>
      <c r="O44" s="603"/>
      <c r="P44" s="603"/>
      <c r="Q44" s="603"/>
      <c r="R44" s="592" t="s">
        <v>647</v>
      </c>
      <c r="S44" s="593"/>
      <c r="T44" s="602" t="s">
        <v>606</v>
      </c>
      <c r="U44" s="603"/>
      <c r="V44" s="603"/>
      <c r="W44" s="603"/>
      <c r="X44" s="603"/>
      <c r="Y44" s="603"/>
      <c r="Z44" s="592" t="s">
        <v>671</v>
      </c>
      <c r="AA44" s="593"/>
      <c r="AB44" s="602" t="s">
        <v>672</v>
      </c>
      <c r="AC44" s="603"/>
      <c r="AD44" s="603"/>
      <c r="AE44" s="603"/>
      <c r="AF44" s="603"/>
      <c r="AG44" s="603"/>
      <c r="AH44" s="592" t="s">
        <v>671</v>
      </c>
      <c r="AI44" s="593"/>
      <c r="AJ44" s="140"/>
      <c r="AK44" s="140"/>
      <c r="AL44" s="140"/>
      <c r="AM44" s="141"/>
    </row>
    <row r="45" spans="1:39" s="101" customFormat="1" ht="12" customHeight="1">
      <c r="A45" s="657"/>
      <c r="B45" s="658"/>
      <c r="C45" s="658"/>
      <c r="D45" s="596" t="s">
        <v>696</v>
      </c>
      <c r="E45" s="597"/>
      <c r="F45" s="597"/>
      <c r="G45" s="597"/>
      <c r="H45" s="597"/>
      <c r="I45" s="597"/>
      <c r="J45" s="594"/>
      <c r="K45" s="595"/>
      <c r="L45" s="596" t="s">
        <v>766</v>
      </c>
      <c r="M45" s="597"/>
      <c r="N45" s="597"/>
      <c r="O45" s="597"/>
      <c r="P45" s="597"/>
      <c r="Q45" s="597"/>
      <c r="R45" s="594"/>
      <c r="S45" s="595"/>
      <c r="T45" s="596" t="s">
        <v>806</v>
      </c>
      <c r="U45" s="597"/>
      <c r="V45" s="597"/>
      <c r="W45" s="597"/>
      <c r="X45" s="597"/>
      <c r="Y45" s="597"/>
      <c r="Z45" s="594"/>
      <c r="AA45" s="595"/>
      <c r="AB45" s="596" t="s">
        <v>602</v>
      </c>
      <c r="AC45" s="597"/>
      <c r="AD45" s="597"/>
      <c r="AE45" s="597"/>
      <c r="AF45" s="597"/>
      <c r="AG45" s="597"/>
      <c r="AH45" s="594"/>
      <c r="AI45" s="595"/>
      <c r="AJ45" s="140"/>
      <c r="AK45" s="140"/>
      <c r="AL45" s="140"/>
      <c r="AM45" s="141"/>
    </row>
    <row r="46" spans="1:39" s="101" customFormat="1" ht="12" customHeight="1">
      <c r="A46" s="641" t="s">
        <v>728</v>
      </c>
      <c r="B46" s="642"/>
      <c r="C46" s="642"/>
      <c r="D46" s="607" t="s">
        <v>807</v>
      </c>
      <c r="E46" s="608"/>
      <c r="F46" s="608"/>
      <c r="G46" s="608"/>
      <c r="H46" s="608"/>
      <c r="I46" s="608"/>
      <c r="J46" s="579" t="s">
        <v>647</v>
      </c>
      <c r="K46" s="580"/>
      <c r="L46" s="607" t="s">
        <v>805</v>
      </c>
      <c r="M46" s="608"/>
      <c r="N46" s="608"/>
      <c r="O46" s="608"/>
      <c r="P46" s="608"/>
      <c r="Q46" s="608"/>
      <c r="R46" s="579" t="s">
        <v>647</v>
      </c>
      <c r="S46" s="580"/>
      <c r="T46" s="607" t="s">
        <v>606</v>
      </c>
      <c r="U46" s="608"/>
      <c r="V46" s="608"/>
      <c r="W46" s="608"/>
      <c r="X46" s="608"/>
      <c r="Y46" s="608"/>
      <c r="Z46" s="579" t="s">
        <v>671</v>
      </c>
      <c r="AA46" s="580"/>
      <c r="AB46" s="607" t="s">
        <v>612</v>
      </c>
      <c r="AC46" s="608"/>
      <c r="AD46" s="608"/>
      <c r="AE46" s="608"/>
      <c r="AF46" s="608"/>
      <c r="AG46" s="608"/>
      <c r="AH46" s="579" t="s">
        <v>671</v>
      </c>
      <c r="AI46" s="580"/>
      <c r="AJ46" s="140"/>
      <c r="AK46" s="140"/>
      <c r="AL46" s="140"/>
      <c r="AM46" s="141"/>
    </row>
    <row r="47" spans="1:39" s="101" customFormat="1" ht="12" customHeight="1">
      <c r="A47" s="641"/>
      <c r="B47" s="642"/>
      <c r="C47" s="642"/>
      <c r="D47" s="574" t="s">
        <v>696</v>
      </c>
      <c r="E47" s="575"/>
      <c r="F47" s="575"/>
      <c r="G47" s="575"/>
      <c r="H47" s="575"/>
      <c r="I47" s="575"/>
      <c r="J47" s="579"/>
      <c r="K47" s="580"/>
      <c r="L47" s="574" t="s">
        <v>766</v>
      </c>
      <c r="M47" s="575"/>
      <c r="N47" s="575"/>
      <c r="O47" s="575"/>
      <c r="P47" s="575"/>
      <c r="Q47" s="575"/>
      <c r="R47" s="579"/>
      <c r="S47" s="580"/>
      <c r="T47" s="574" t="s">
        <v>806</v>
      </c>
      <c r="U47" s="575"/>
      <c r="V47" s="575"/>
      <c r="W47" s="575"/>
      <c r="X47" s="575"/>
      <c r="Y47" s="575"/>
      <c r="Z47" s="579"/>
      <c r="AA47" s="580"/>
      <c r="AB47" s="574" t="s">
        <v>631</v>
      </c>
      <c r="AC47" s="575"/>
      <c r="AD47" s="575"/>
      <c r="AE47" s="575"/>
      <c r="AF47" s="575"/>
      <c r="AG47" s="575"/>
      <c r="AH47" s="579"/>
      <c r="AI47" s="580"/>
      <c r="AJ47" s="140"/>
      <c r="AK47" s="140"/>
      <c r="AL47" s="140"/>
      <c r="AM47" s="141"/>
    </row>
    <row r="48" spans="1:39" s="101" customFormat="1" ht="12" customHeight="1">
      <c r="A48" s="641" t="s">
        <v>730</v>
      </c>
      <c r="B48" s="642"/>
      <c r="C48" s="642"/>
      <c r="D48" s="607" t="s">
        <v>584</v>
      </c>
      <c r="E48" s="608"/>
      <c r="F48" s="608"/>
      <c r="G48" s="608"/>
      <c r="H48" s="608"/>
      <c r="I48" s="608"/>
      <c r="J48" s="579" t="s">
        <v>671</v>
      </c>
      <c r="K48" s="580"/>
      <c r="L48" s="607" t="s">
        <v>808</v>
      </c>
      <c r="M48" s="608"/>
      <c r="N48" s="608"/>
      <c r="O48" s="608"/>
      <c r="P48" s="608"/>
      <c r="Q48" s="608"/>
      <c r="R48" s="579" t="s">
        <v>671</v>
      </c>
      <c r="S48" s="580"/>
      <c r="T48" s="607" t="s">
        <v>762</v>
      </c>
      <c r="U48" s="608"/>
      <c r="V48" s="608"/>
      <c r="W48" s="608"/>
      <c r="X48" s="608"/>
      <c r="Y48" s="608"/>
      <c r="Z48" s="579" t="s">
        <v>671</v>
      </c>
      <c r="AA48" s="580"/>
      <c r="AB48" s="607" t="s">
        <v>809</v>
      </c>
      <c r="AC48" s="608"/>
      <c r="AD48" s="608"/>
      <c r="AE48" s="608"/>
      <c r="AF48" s="608"/>
      <c r="AG48" s="608"/>
      <c r="AH48" s="579" t="s">
        <v>647</v>
      </c>
      <c r="AI48" s="580"/>
      <c r="AJ48" s="140"/>
      <c r="AK48" s="140"/>
      <c r="AL48" s="140"/>
      <c r="AM48" s="141"/>
    </row>
    <row r="49" spans="1:39" s="101" customFormat="1" ht="12" customHeight="1">
      <c r="A49" s="641"/>
      <c r="B49" s="642"/>
      <c r="C49" s="642"/>
      <c r="D49" s="574" t="s">
        <v>810</v>
      </c>
      <c r="E49" s="575"/>
      <c r="F49" s="575"/>
      <c r="G49" s="575"/>
      <c r="H49" s="575"/>
      <c r="I49" s="575"/>
      <c r="J49" s="579"/>
      <c r="K49" s="580"/>
      <c r="L49" s="574" t="s">
        <v>643</v>
      </c>
      <c r="M49" s="575"/>
      <c r="N49" s="575"/>
      <c r="O49" s="575"/>
      <c r="P49" s="575"/>
      <c r="Q49" s="575"/>
      <c r="R49" s="579"/>
      <c r="S49" s="580"/>
      <c r="T49" s="574" t="s">
        <v>811</v>
      </c>
      <c r="U49" s="575"/>
      <c r="V49" s="575"/>
      <c r="W49" s="575"/>
      <c r="X49" s="575"/>
      <c r="Y49" s="575"/>
      <c r="Z49" s="579"/>
      <c r="AA49" s="580"/>
      <c r="AB49" s="574" t="s">
        <v>812</v>
      </c>
      <c r="AC49" s="575"/>
      <c r="AD49" s="575"/>
      <c r="AE49" s="575"/>
      <c r="AF49" s="575"/>
      <c r="AG49" s="575"/>
      <c r="AH49" s="579"/>
      <c r="AI49" s="580"/>
      <c r="AJ49" s="140"/>
      <c r="AK49" s="140"/>
      <c r="AL49" s="140"/>
      <c r="AM49" s="141"/>
    </row>
    <row r="50" spans="1:39" s="101" customFormat="1" ht="12" customHeight="1">
      <c r="A50" s="641" t="s">
        <v>733</v>
      </c>
      <c r="B50" s="642"/>
      <c r="C50" s="642"/>
      <c r="D50" s="607" t="s">
        <v>624</v>
      </c>
      <c r="E50" s="608"/>
      <c r="F50" s="608"/>
      <c r="G50" s="608"/>
      <c r="H50" s="608"/>
      <c r="I50" s="608"/>
      <c r="J50" s="579" t="s">
        <v>671</v>
      </c>
      <c r="K50" s="580"/>
      <c r="L50" s="607" t="s">
        <v>808</v>
      </c>
      <c r="M50" s="608"/>
      <c r="N50" s="608"/>
      <c r="O50" s="608"/>
      <c r="P50" s="608"/>
      <c r="Q50" s="608"/>
      <c r="R50" s="579" t="s">
        <v>671</v>
      </c>
      <c r="S50" s="580"/>
      <c r="T50" s="607" t="s">
        <v>606</v>
      </c>
      <c r="U50" s="608"/>
      <c r="V50" s="608"/>
      <c r="W50" s="608"/>
      <c r="X50" s="608"/>
      <c r="Y50" s="608"/>
      <c r="Z50" s="579" t="s">
        <v>671</v>
      </c>
      <c r="AA50" s="580"/>
      <c r="AB50" s="607" t="s">
        <v>612</v>
      </c>
      <c r="AC50" s="608"/>
      <c r="AD50" s="608"/>
      <c r="AE50" s="608"/>
      <c r="AF50" s="608"/>
      <c r="AG50" s="608"/>
      <c r="AH50" s="579" t="s">
        <v>671</v>
      </c>
      <c r="AI50" s="580"/>
      <c r="AJ50" s="140"/>
      <c r="AK50" s="140"/>
      <c r="AL50" s="140"/>
      <c r="AM50" s="141"/>
    </row>
    <row r="51" spans="1:39" s="101" customFormat="1" ht="12" customHeight="1">
      <c r="A51" s="641"/>
      <c r="B51" s="642"/>
      <c r="C51" s="642"/>
      <c r="D51" s="574" t="s">
        <v>782</v>
      </c>
      <c r="E51" s="575"/>
      <c r="F51" s="575"/>
      <c r="G51" s="575"/>
      <c r="H51" s="575"/>
      <c r="I51" s="575"/>
      <c r="J51" s="579"/>
      <c r="K51" s="580"/>
      <c r="L51" s="574" t="s">
        <v>643</v>
      </c>
      <c r="M51" s="575"/>
      <c r="N51" s="575"/>
      <c r="O51" s="575"/>
      <c r="P51" s="575"/>
      <c r="Q51" s="575"/>
      <c r="R51" s="579"/>
      <c r="S51" s="580"/>
      <c r="T51" s="574" t="s">
        <v>806</v>
      </c>
      <c r="U51" s="575"/>
      <c r="V51" s="575"/>
      <c r="W51" s="575"/>
      <c r="X51" s="575"/>
      <c r="Y51" s="575"/>
      <c r="Z51" s="579"/>
      <c r="AA51" s="580"/>
      <c r="AB51" s="574" t="s">
        <v>631</v>
      </c>
      <c r="AC51" s="575"/>
      <c r="AD51" s="575"/>
      <c r="AE51" s="575"/>
      <c r="AF51" s="575"/>
      <c r="AG51" s="575"/>
      <c r="AH51" s="579"/>
      <c r="AI51" s="580"/>
      <c r="AJ51" s="140"/>
      <c r="AK51" s="140"/>
      <c r="AL51" s="140"/>
      <c r="AM51" s="141"/>
    </row>
    <row r="52" spans="1:39" s="101" customFormat="1" ht="12" customHeight="1">
      <c r="A52" s="641" t="s">
        <v>735</v>
      </c>
      <c r="B52" s="642"/>
      <c r="C52" s="642"/>
      <c r="D52" s="607" t="s">
        <v>785</v>
      </c>
      <c r="E52" s="608"/>
      <c r="F52" s="608"/>
      <c r="G52" s="608"/>
      <c r="H52" s="608"/>
      <c r="I52" s="608"/>
      <c r="J52" s="579" t="s">
        <v>647</v>
      </c>
      <c r="K52" s="580"/>
      <c r="L52" s="596" t="s">
        <v>643</v>
      </c>
      <c r="M52" s="597"/>
      <c r="N52" s="597"/>
      <c r="O52" s="597"/>
      <c r="P52" s="597"/>
      <c r="Q52" s="597"/>
      <c r="R52" s="579" t="s">
        <v>671</v>
      </c>
      <c r="S52" s="580"/>
      <c r="T52" s="607" t="s">
        <v>649</v>
      </c>
      <c r="U52" s="608"/>
      <c r="V52" s="608"/>
      <c r="W52" s="608"/>
      <c r="X52" s="608"/>
      <c r="Y52" s="608"/>
      <c r="Z52" s="579" t="s">
        <v>617</v>
      </c>
      <c r="AA52" s="580"/>
      <c r="AB52" s="607" t="s">
        <v>612</v>
      </c>
      <c r="AC52" s="608"/>
      <c r="AD52" s="608"/>
      <c r="AE52" s="608"/>
      <c r="AF52" s="608"/>
      <c r="AG52" s="608"/>
      <c r="AH52" s="579" t="s">
        <v>671</v>
      </c>
      <c r="AI52" s="580"/>
      <c r="AJ52" s="140"/>
      <c r="AK52" s="140"/>
      <c r="AL52" s="140"/>
      <c r="AM52" s="141"/>
    </row>
    <row r="53" spans="1:39" s="101" customFormat="1" ht="12" customHeight="1">
      <c r="A53" s="641"/>
      <c r="B53" s="642"/>
      <c r="C53" s="642"/>
      <c r="D53" s="574" t="s">
        <v>711</v>
      </c>
      <c r="E53" s="575"/>
      <c r="F53" s="575"/>
      <c r="G53" s="575"/>
      <c r="H53" s="575"/>
      <c r="I53" s="575"/>
      <c r="J53" s="579"/>
      <c r="K53" s="580"/>
      <c r="L53" s="574" t="s">
        <v>813</v>
      </c>
      <c r="M53" s="575"/>
      <c r="N53" s="575"/>
      <c r="O53" s="575"/>
      <c r="P53" s="575"/>
      <c r="Q53" s="575"/>
      <c r="R53" s="579"/>
      <c r="S53" s="580"/>
      <c r="T53" s="574" t="s">
        <v>583</v>
      </c>
      <c r="U53" s="575"/>
      <c r="V53" s="575"/>
      <c r="W53" s="575"/>
      <c r="X53" s="575"/>
      <c r="Y53" s="575"/>
      <c r="Z53" s="579"/>
      <c r="AA53" s="580"/>
      <c r="AB53" s="574" t="s">
        <v>631</v>
      </c>
      <c r="AC53" s="575"/>
      <c r="AD53" s="575"/>
      <c r="AE53" s="575"/>
      <c r="AF53" s="575"/>
      <c r="AG53" s="575"/>
      <c r="AH53" s="579"/>
      <c r="AI53" s="580"/>
      <c r="AJ53" s="140"/>
      <c r="AK53" s="140"/>
      <c r="AL53" s="140"/>
      <c r="AM53" s="141"/>
    </row>
    <row r="54" spans="1:39" s="101" customFormat="1" ht="12" customHeight="1">
      <c r="A54" s="641" t="s">
        <v>737</v>
      </c>
      <c r="B54" s="642"/>
      <c r="C54" s="642"/>
      <c r="D54" s="607" t="s">
        <v>785</v>
      </c>
      <c r="E54" s="608"/>
      <c r="F54" s="608"/>
      <c r="G54" s="608"/>
      <c r="H54" s="608"/>
      <c r="I54" s="608"/>
      <c r="J54" s="579" t="s">
        <v>647</v>
      </c>
      <c r="K54" s="580"/>
      <c r="L54" s="596" t="s">
        <v>643</v>
      </c>
      <c r="M54" s="597"/>
      <c r="N54" s="597"/>
      <c r="O54" s="597"/>
      <c r="P54" s="597"/>
      <c r="Q54" s="597"/>
      <c r="R54" s="579" t="s">
        <v>671</v>
      </c>
      <c r="S54" s="580"/>
      <c r="T54" s="607" t="s">
        <v>807</v>
      </c>
      <c r="U54" s="608"/>
      <c r="V54" s="608"/>
      <c r="W54" s="608"/>
      <c r="X54" s="608"/>
      <c r="Y54" s="608"/>
      <c r="Z54" s="579" t="s">
        <v>647</v>
      </c>
      <c r="AA54" s="580"/>
      <c r="AB54" s="607" t="s">
        <v>612</v>
      </c>
      <c r="AC54" s="608"/>
      <c r="AD54" s="608"/>
      <c r="AE54" s="608"/>
      <c r="AF54" s="608"/>
      <c r="AG54" s="608"/>
      <c r="AH54" s="579" t="s">
        <v>671</v>
      </c>
      <c r="AI54" s="580"/>
      <c r="AJ54" s="140"/>
      <c r="AK54" s="140"/>
      <c r="AL54" s="140"/>
      <c r="AM54" s="141"/>
    </row>
    <row r="55" spans="1:39" s="101" customFormat="1" ht="12" customHeight="1">
      <c r="A55" s="647"/>
      <c r="B55" s="648"/>
      <c r="C55" s="648"/>
      <c r="D55" s="574" t="s">
        <v>711</v>
      </c>
      <c r="E55" s="575"/>
      <c r="F55" s="575"/>
      <c r="G55" s="575"/>
      <c r="H55" s="575"/>
      <c r="I55" s="575"/>
      <c r="J55" s="579"/>
      <c r="K55" s="580"/>
      <c r="L55" s="574" t="s">
        <v>814</v>
      </c>
      <c r="M55" s="575"/>
      <c r="N55" s="575"/>
      <c r="O55" s="575"/>
      <c r="P55" s="575"/>
      <c r="Q55" s="575"/>
      <c r="R55" s="579"/>
      <c r="S55" s="580"/>
      <c r="T55" s="596" t="s">
        <v>815</v>
      </c>
      <c r="U55" s="597"/>
      <c r="V55" s="597"/>
      <c r="W55" s="597"/>
      <c r="X55" s="597"/>
      <c r="Y55" s="597"/>
      <c r="Z55" s="579"/>
      <c r="AA55" s="580"/>
      <c r="AB55" s="574" t="s">
        <v>631</v>
      </c>
      <c r="AC55" s="575"/>
      <c r="AD55" s="575"/>
      <c r="AE55" s="575"/>
      <c r="AF55" s="575"/>
      <c r="AG55" s="575"/>
      <c r="AH55" s="579"/>
      <c r="AI55" s="580"/>
      <c r="AJ55" s="140"/>
      <c r="AK55" s="140"/>
      <c r="AL55" s="140"/>
      <c r="AM55" s="141"/>
    </row>
    <row r="56" spans="1:39" s="101" customFormat="1" ht="12" customHeight="1">
      <c r="A56" s="641" t="s">
        <v>738</v>
      </c>
      <c r="B56" s="642"/>
      <c r="C56" s="642"/>
      <c r="D56" s="607" t="s">
        <v>816</v>
      </c>
      <c r="E56" s="608"/>
      <c r="F56" s="608"/>
      <c r="G56" s="608"/>
      <c r="H56" s="608"/>
      <c r="I56" s="608"/>
      <c r="J56" s="579" t="s">
        <v>647</v>
      </c>
      <c r="K56" s="580"/>
      <c r="L56" s="607" t="s">
        <v>748</v>
      </c>
      <c r="M56" s="608"/>
      <c r="N56" s="608"/>
      <c r="O56" s="608"/>
      <c r="P56" s="608"/>
      <c r="Q56" s="608"/>
      <c r="R56" s="579" t="s">
        <v>599</v>
      </c>
      <c r="S56" s="580"/>
      <c r="T56" s="607" t="s">
        <v>817</v>
      </c>
      <c r="U56" s="608"/>
      <c r="V56" s="608"/>
      <c r="W56" s="608"/>
      <c r="X56" s="608"/>
      <c r="Y56" s="608"/>
      <c r="Z56" s="579" t="s">
        <v>617</v>
      </c>
      <c r="AA56" s="580"/>
      <c r="AB56" s="607" t="s">
        <v>670</v>
      </c>
      <c r="AC56" s="608"/>
      <c r="AD56" s="608"/>
      <c r="AE56" s="608"/>
      <c r="AF56" s="608"/>
      <c r="AG56" s="608"/>
      <c r="AH56" s="579" t="s">
        <v>647</v>
      </c>
      <c r="AI56" s="580"/>
      <c r="AJ56" s="140"/>
      <c r="AK56" s="140"/>
      <c r="AL56" s="140"/>
      <c r="AM56" s="141"/>
    </row>
    <row r="57" spans="1:39" s="101" customFormat="1" ht="12" customHeight="1">
      <c r="A57" s="641"/>
      <c r="B57" s="642"/>
      <c r="C57" s="642"/>
      <c r="D57" s="574" t="s">
        <v>818</v>
      </c>
      <c r="E57" s="575"/>
      <c r="F57" s="575"/>
      <c r="G57" s="575"/>
      <c r="H57" s="575"/>
      <c r="I57" s="575"/>
      <c r="J57" s="579"/>
      <c r="K57" s="580"/>
      <c r="L57" s="574" t="s">
        <v>819</v>
      </c>
      <c r="M57" s="575"/>
      <c r="N57" s="575"/>
      <c r="O57" s="575"/>
      <c r="P57" s="575"/>
      <c r="Q57" s="575"/>
      <c r="R57" s="579"/>
      <c r="S57" s="580"/>
      <c r="T57" s="574" t="s">
        <v>820</v>
      </c>
      <c r="U57" s="575"/>
      <c r="V57" s="575"/>
      <c r="W57" s="575"/>
      <c r="X57" s="575"/>
      <c r="Y57" s="575"/>
      <c r="Z57" s="579"/>
      <c r="AA57" s="580"/>
      <c r="AB57" s="574" t="s">
        <v>766</v>
      </c>
      <c r="AC57" s="575"/>
      <c r="AD57" s="575"/>
      <c r="AE57" s="575"/>
      <c r="AF57" s="575"/>
      <c r="AG57" s="575"/>
      <c r="AH57" s="579"/>
      <c r="AI57" s="580"/>
      <c r="AJ57" s="140"/>
      <c r="AK57" s="140"/>
      <c r="AL57" s="140"/>
      <c r="AM57" s="141"/>
    </row>
    <row r="58" spans="1:39" s="101" customFormat="1" ht="12" customHeight="1">
      <c r="A58" s="644" t="s">
        <v>740</v>
      </c>
      <c r="B58" s="645"/>
      <c r="C58" s="645"/>
      <c r="D58" s="607" t="s">
        <v>785</v>
      </c>
      <c r="E58" s="608"/>
      <c r="F58" s="608"/>
      <c r="G58" s="608"/>
      <c r="H58" s="608"/>
      <c r="I58" s="608"/>
      <c r="J58" s="579" t="s">
        <v>647</v>
      </c>
      <c r="K58" s="580"/>
      <c r="L58" s="596" t="s">
        <v>819</v>
      </c>
      <c r="M58" s="597"/>
      <c r="N58" s="597"/>
      <c r="O58" s="597"/>
      <c r="P58" s="597"/>
      <c r="Q58" s="597"/>
      <c r="R58" s="572" t="s">
        <v>599</v>
      </c>
      <c r="S58" s="573"/>
      <c r="T58" s="596" t="s">
        <v>821</v>
      </c>
      <c r="U58" s="597"/>
      <c r="V58" s="597"/>
      <c r="W58" s="597"/>
      <c r="X58" s="597"/>
      <c r="Y58" s="597"/>
      <c r="Z58" s="572" t="s">
        <v>617</v>
      </c>
      <c r="AA58" s="573"/>
      <c r="AB58" s="607" t="s">
        <v>670</v>
      </c>
      <c r="AC58" s="608"/>
      <c r="AD58" s="608"/>
      <c r="AE58" s="608"/>
      <c r="AF58" s="608"/>
      <c r="AG58" s="608"/>
      <c r="AH58" s="572" t="s">
        <v>647</v>
      </c>
      <c r="AI58" s="573"/>
      <c r="AJ58" s="140"/>
      <c r="AK58" s="140"/>
      <c r="AL58" s="140"/>
      <c r="AM58" s="141"/>
    </row>
    <row r="59" spans="1:39" s="101" customFormat="1" ht="12" customHeight="1">
      <c r="A59" s="647"/>
      <c r="B59" s="648"/>
      <c r="C59" s="648"/>
      <c r="D59" s="596" t="s">
        <v>711</v>
      </c>
      <c r="E59" s="597"/>
      <c r="F59" s="597"/>
      <c r="G59" s="597"/>
      <c r="H59" s="597"/>
      <c r="I59" s="597"/>
      <c r="J59" s="609"/>
      <c r="K59" s="610"/>
      <c r="L59" s="596" t="s">
        <v>822</v>
      </c>
      <c r="M59" s="597"/>
      <c r="N59" s="597"/>
      <c r="O59" s="597"/>
      <c r="P59" s="597"/>
      <c r="Q59" s="597"/>
      <c r="R59" s="609"/>
      <c r="S59" s="610"/>
      <c r="T59" s="596" t="s">
        <v>823</v>
      </c>
      <c r="U59" s="597"/>
      <c r="V59" s="597"/>
      <c r="W59" s="597"/>
      <c r="X59" s="597"/>
      <c r="Y59" s="597"/>
      <c r="Z59" s="609"/>
      <c r="AA59" s="610"/>
      <c r="AB59" s="596" t="s">
        <v>766</v>
      </c>
      <c r="AC59" s="597"/>
      <c r="AD59" s="597"/>
      <c r="AE59" s="597"/>
      <c r="AF59" s="597"/>
      <c r="AG59" s="597"/>
      <c r="AH59" s="609"/>
      <c r="AI59" s="610"/>
      <c r="AJ59" s="140"/>
      <c r="AK59" s="140"/>
      <c r="AL59" s="140"/>
      <c r="AM59" s="141"/>
    </row>
    <row r="60" spans="1:39" s="101" customFormat="1" ht="12" customHeight="1">
      <c r="A60" s="641" t="s">
        <v>742</v>
      </c>
      <c r="B60" s="642"/>
      <c r="C60" s="642"/>
      <c r="D60" s="607" t="s">
        <v>824</v>
      </c>
      <c r="E60" s="608"/>
      <c r="F60" s="608"/>
      <c r="G60" s="608"/>
      <c r="H60" s="608"/>
      <c r="I60" s="608"/>
      <c r="J60" s="579" t="s">
        <v>647</v>
      </c>
      <c r="K60" s="580"/>
      <c r="L60" s="607" t="s">
        <v>825</v>
      </c>
      <c r="M60" s="608"/>
      <c r="N60" s="608"/>
      <c r="O60" s="608"/>
      <c r="P60" s="608"/>
      <c r="Q60" s="608"/>
      <c r="R60" s="579" t="s">
        <v>617</v>
      </c>
      <c r="S60" s="580"/>
      <c r="T60" s="607" t="s">
        <v>826</v>
      </c>
      <c r="U60" s="608"/>
      <c r="V60" s="608"/>
      <c r="W60" s="608"/>
      <c r="X60" s="608"/>
      <c r="Y60" s="608"/>
      <c r="Z60" s="579" t="s">
        <v>671</v>
      </c>
      <c r="AA60" s="580"/>
      <c r="AB60" s="607" t="s">
        <v>670</v>
      </c>
      <c r="AC60" s="608"/>
      <c r="AD60" s="608"/>
      <c r="AE60" s="608"/>
      <c r="AF60" s="608"/>
      <c r="AG60" s="608"/>
      <c r="AH60" s="579" t="s">
        <v>647</v>
      </c>
      <c r="AI60" s="580"/>
      <c r="AJ60" s="140"/>
      <c r="AK60" s="140"/>
      <c r="AL60" s="140"/>
      <c r="AM60" s="141"/>
    </row>
    <row r="61" spans="1:39" s="101" customFormat="1" ht="12" customHeight="1">
      <c r="A61" s="650"/>
      <c r="B61" s="651"/>
      <c r="C61" s="651"/>
      <c r="D61" s="617" t="s">
        <v>711</v>
      </c>
      <c r="E61" s="618"/>
      <c r="F61" s="618"/>
      <c r="G61" s="618"/>
      <c r="H61" s="618"/>
      <c r="I61" s="618"/>
      <c r="J61" s="586"/>
      <c r="K61" s="587"/>
      <c r="L61" s="617" t="s">
        <v>827</v>
      </c>
      <c r="M61" s="618"/>
      <c r="N61" s="618"/>
      <c r="O61" s="618"/>
      <c r="P61" s="618"/>
      <c r="Q61" s="618"/>
      <c r="R61" s="586"/>
      <c r="S61" s="587"/>
      <c r="T61" s="617" t="s">
        <v>828</v>
      </c>
      <c r="U61" s="618"/>
      <c r="V61" s="618"/>
      <c r="W61" s="618"/>
      <c r="X61" s="618"/>
      <c r="Y61" s="618"/>
      <c r="Z61" s="586"/>
      <c r="AA61" s="587"/>
      <c r="AB61" s="617" t="s">
        <v>766</v>
      </c>
      <c r="AC61" s="618"/>
      <c r="AD61" s="618"/>
      <c r="AE61" s="618"/>
      <c r="AF61" s="618"/>
      <c r="AG61" s="618"/>
      <c r="AH61" s="586"/>
      <c r="AI61" s="587"/>
      <c r="AJ61" s="140"/>
      <c r="AK61" s="140"/>
      <c r="AL61" s="140"/>
      <c r="AM61" s="141"/>
    </row>
    <row r="62" spans="1:39" s="101" customFormat="1" ht="12" customHeight="1">
      <c r="A62" s="138"/>
      <c r="B62" s="138"/>
      <c r="C62" s="138"/>
      <c r="D62" s="126"/>
      <c r="E62" s="126"/>
      <c r="F62" s="126"/>
      <c r="G62" s="126"/>
      <c r="H62" s="126"/>
      <c r="I62" s="126"/>
      <c r="J62" s="127"/>
      <c r="K62" s="127"/>
      <c r="L62" s="126"/>
      <c r="M62" s="126"/>
      <c r="N62" s="126"/>
      <c r="O62" s="126"/>
      <c r="P62" s="126"/>
      <c r="Q62" s="126"/>
      <c r="R62" s="130"/>
      <c r="S62" s="130"/>
      <c r="T62" s="126"/>
      <c r="U62" s="126"/>
      <c r="V62" s="126"/>
      <c r="W62" s="126"/>
      <c r="X62" s="126"/>
      <c r="Y62" s="126"/>
      <c r="Z62" s="127"/>
      <c r="AA62" s="127"/>
      <c r="AB62" s="126"/>
      <c r="AC62" s="126"/>
      <c r="AD62" s="126"/>
      <c r="AE62" s="126"/>
      <c r="AF62" s="126"/>
      <c r="AG62" s="126"/>
      <c r="AH62" s="127"/>
      <c r="AI62" s="127"/>
      <c r="AJ62" s="140"/>
      <c r="AK62" s="140"/>
      <c r="AL62" s="140"/>
      <c r="AM62" s="141"/>
    </row>
    <row r="63" spans="1:39" s="101" customFormat="1" ht="12" customHeight="1">
      <c r="A63" s="635" t="s">
        <v>586</v>
      </c>
      <c r="B63" s="636"/>
      <c r="C63" s="637"/>
      <c r="D63" s="568" t="s">
        <v>677</v>
      </c>
      <c r="E63" s="569"/>
      <c r="F63" s="569"/>
      <c r="G63" s="569"/>
      <c r="H63" s="569"/>
      <c r="I63" s="569"/>
      <c r="J63" s="569"/>
      <c r="K63" s="570"/>
      <c r="L63" s="568" t="s">
        <v>678</v>
      </c>
      <c r="M63" s="569"/>
      <c r="N63" s="569"/>
      <c r="O63" s="569"/>
      <c r="P63" s="569"/>
      <c r="Q63" s="569"/>
      <c r="R63" s="569"/>
      <c r="S63" s="570"/>
      <c r="T63" s="568" t="s">
        <v>829</v>
      </c>
      <c r="U63" s="569"/>
      <c r="V63" s="569"/>
      <c r="W63" s="569"/>
      <c r="X63" s="569"/>
      <c r="Y63" s="569"/>
      <c r="Z63" s="569"/>
      <c r="AA63" s="570"/>
      <c r="AB63" s="568" t="s">
        <v>715</v>
      </c>
      <c r="AC63" s="569"/>
      <c r="AD63" s="569"/>
      <c r="AE63" s="569"/>
      <c r="AF63" s="569"/>
      <c r="AG63" s="569"/>
      <c r="AH63" s="569"/>
      <c r="AI63" s="570"/>
      <c r="AJ63" s="122"/>
      <c r="AK63" s="122"/>
      <c r="AL63" s="122"/>
    </row>
    <row r="64" spans="1:39" s="101" customFormat="1" ht="12" customHeight="1">
      <c r="A64" s="657" t="s">
        <v>725</v>
      </c>
      <c r="B64" s="658"/>
      <c r="C64" s="658"/>
      <c r="D64" s="596" t="s">
        <v>775</v>
      </c>
      <c r="E64" s="597"/>
      <c r="F64" s="597"/>
      <c r="G64" s="597"/>
      <c r="H64" s="597"/>
      <c r="I64" s="597"/>
      <c r="J64" s="594" t="s">
        <v>599</v>
      </c>
      <c r="K64" s="595"/>
      <c r="L64" s="596" t="s">
        <v>624</v>
      </c>
      <c r="M64" s="597"/>
      <c r="N64" s="597"/>
      <c r="O64" s="597"/>
      <c r="P64" s="597"/>
      <c r="Q64" s="597"/>
      <c r="R64" s="594" t="s">
        <v>671</v>
      </c>
      <c r="S64" s="595"/>
      <c r="T64" s="596" t="s">
        <v>830</v>
      </c>
      <c r="U64" s="597"/>
      <c r="V64" s="597"/>
      <c r="W64" s="597"/>
      <c r="X64" s="597"/>
      <c r="Y64" s="597"/>
      <c r="Z64" s="594" t="s">
        <v>647</v>
      </c>
      <c r="AA64" s="595"/>
      <c r="AB64" s="596" t="s">
        <v>606</v>
      </c>
      <c r="AC64" s="597"/>
      <c r="AD64" s="597"/>
      <c r="AE64" s="597"/>
      <c r="AF64" s="597"/>
      <c r="AG64" s="597"/>
      <c r="AH64" s="594" t="s">
        <v>671</v>
      </c>
      <c r="AI64" s="595"/>
      <c r="AJ64" s="122"/>
      <c r="AK64" s="122"/>
      <c r="AL64" s="122"/>
    </row>
    <row r="65" spans="1:38" s="101" customFormat="1" ht="12" customHeight="1">
      <c r="A65" s="657"/>
      <c r="B65" s="658"/>
      <c r="C65" s="658"/>
      <c r="D65" s="596" t="s">
        <v>777</v>
      </c>
      <c r="E65" s="597"/>
      <c r="F65" s="597"/>
      <c r="G65" s="597"/>
      <c r="H65" s="597"/>
      <c r="I65" s="597"/>
      <c r="J65" s="594"/>
      <c r="K65" s="595"/>
      <c r="L65" s="596" t="s">
        <v>585</v>
      </c>
      <c r="M65" s="597"/>
      <c r="N65" s="597"/>
      <c r="O65" s="597"/>
      <c r="P65" s="597"/>
      <c r="Q65" s="597"/>
      <c r="R65" s="594"/>
      <c r="S65" s="595"/>
      <c r="T65" s="596" t="s">
        <v>766</v>
      </c>
      <c r="U65" s="597"/>
      <c r="V65" s="597"/>
      <c r="W65" s="597"/>
      <c r="X65" s="597"/>
      <c r="Y65" s="597"/>
      <c r="Z65" s="594"/>
      <c r="AA65" s="595"/>
      <c r="AB65" s="596" t="s">
        <v>602</v>
      </c>
      <c r="AC65" s="597"/>
      <c r="AD65" s="597"/>
      <c r="AE65" s="597"/>
      <c r="AF65" s="597"/>
      <c r="AG65" s="597"/>
      <c r="AH65" s="594"/>
      <c r="AI65" s="595"/>
      <c r="AJ65" s="122"/>
      <c r="AK65" s="122"/>
      <c r="AL65" s="122"/>
    </row>
    <row r="66" spans="1:38" s="101" customFormat="1" ht="12" customHeight="1">
      <c r="A66" s="641" t="s">
        <v>728</v>
      </c>
      <c r="B66" s="642"/>
      <c r="C66" s="642"/>
      <c r="D66" s="607" t="s">
        <v>775</v>
      </c>
      <c r="E66" s="608"/>
      <c r="F66" s="608"/>
      <c r="G66" s="608"/>
      <c r="H66" s="608"/>
      <c r="I66" s="608"/>
      <c r="J66" s="579" t="s">
        <v>599</v>
      </c>
      <c r="K66" s="580"/>
      <c r="L66" s="607" t="s">
        <v>628</v>
      </c>
      <c r="M66" s="608"/>
      <c r="N66" s="608"/>
      <c r="O66" s="608"/>
      <c r="P66" s="608"/>
      <c r="Q66" s="608"/>
      <c r="R66" s="579" t="s">
        <v>599</v>
      </c>
      <c r="S66" s="580"/>
      <c r="T66" s="607" t="s">
        <v>831</v>
      </c>
      <c r="U66" s="608"/>
      <c r="V66" s="608"/>
      <c r="W66" s="608"/>
      <c r="X66" s="608"/>
      <c r="Y66" s="608"/>
      <c r="Z66" s="579" t="s">
        <v>671</v>
      </c>
      <c r="AA66" s="580"/>
      <c r="AB66" s="607" t="s">
        <v>668</v>
      </c>
      <c r="AC66" s="608"/>
      <c r="AD66" s="608"/>
      <c r="AE66" s="608"/>
      <c r="AF66" s="608"/>
      <c r="AG66" s="608"/>
      <c r="AH66" s="579" t="s">
        <v>647</v>
      </c>
      <c r="AI66" s="580"/>
      <c r="AJ66" s="122"/>
      <c r="AK66" s="122"/>
      <c r="AL66" s="122"/>
    </row>
    <row r="67" spans="1:38" s="101" customFormat="1" ht="12" customHeight="1">
      <c r="A67" s="641"/>
      <c r="B67" s="642"/>
      <c r="C67" s="642"/>
      <c r="D67" s="574" t="s">
        <v>832</v>
      </c>
      <c r="E67" s="575"/>
      <c r="F67" s="575"/>
      <c r="G67" s="575"/>
      <c r="H67" s="575"/>
      <c r="I67" s="575"/>
      <c r="J67" s="579"/>
      <c r="K67" s="580"/>
      <c r="L67" s="574" t="s">
        <v>833</v>
      </c>
      <c r="M67" s="575"/>
      <c r="N67" s="575"/>
      <c r="O67" s="575"/>
      <c r="P67" s="575"/>
      <c r="Q67" s="575"/>
      <c r="R67" s="579"/>
      <c r="S67" s="580"/>
      <c r="T67" s="574" t="s">
        <v>643</v>
      </c>
      <c r="U67" s="575"/>
      <c r="V67" s="575"/>
      <c r="W67" s="575"/>
      <c r="X67" s="575"/>
      <c r="Y67" s="575"/>
      <c r="Z67" s="579"/>
      <c r="AA67" s="580"/>
      <c r="AB67" s="574" t="s">
        <v>670</v>
      </c>
      <c r="AC67" s="575"/>
      <c r="AD67" s="575"/>
      <c r="AE67" s="575"/>
      <c r="AF67" s="575"/>
      <c r="AG67" s="575"/>
      <c r="AH67" s="579"/>
      <c r="AI67" s="580"/>
      <c r="AJ67" s="122"/>
      <c r="AK67" s="122"/>
      <c r="AL67" s="122"/>
    </row>
    <row r="68" spans="1:38" s="101" customFormat="1" ht="12" customHeight="1">
      <c r="A68" s="641" t="s">
        <v>730</v>
      </c>
      <c r="B68" s="642"/>
      <c r="C68" s="642"/>
      <c r="D68" s="607" t="s">
        <v>783</v>
      </c>
      <c r="E68" s="608"/>
      <c r="F68" s="608"/>
      <c r="G68" s="608"/>
      <c r="H68" s="608"/>
      <c r="I68" s="608"/>
      <c r="J68" s="579" t="s">
        <v>647</v>
      </c>
      <c r="K68" s="580"/>
      <c r="L68" s="607" t="s">
        <v>628</v>
      </c>
      <c r="M68" s="608"/>
      <c r="N68" s="608"/>
      <c r="O68" s="608"/>
      <c r="P68" s="608"/>
      <c r="Q68" s="608"/>
      <c r="R68" s="579" t="s">
        <v>599</v>
      </c>
      <c r="S68" s="580"/>
      <c r="T68" s="607" t="s">
        <v>584</v>
      </c>
      <c r="U68" s="608"/>
      <c r="V68" s="608"/>
      <c r="W68" s="608"/>
      <c r="X68" s="608"/>
      <c r="Y68" s="608"/>
      <c r="Z68" s="579" t="s">
        <v>671</v>
      </c>
      <c r="AA68" s="580"/>
      <c r="AB68" s="607" t="s">
        <v>606</v>
      </c>
      <c r="AC68" s="608"/>
      <c r="AD68" s="608"/>
      <c r="AE68" s="608"/>
      <c r="AF68" s="608"/>
      <c r="AG68" s="608"/>
      <c r="AH68" s="579" t="s">
        <v>671</v>
      </c>
      <c r="AI68" s="580"/>
      <c r="AJ68" s="122"/>
      <c r="AK68" s="122"/>
      <c r="AL68" s="122"/>
    </row>
    <row r="69" spans="1:38" s="101" customFormat="1" ht="12" customHeight="1">
      <c r="A69" s="641"/>
      <c r="B69" s="642"/>
      <c r="C69" s="642"/>
      <c r="D69" s="574" t="s">
        <v>834</v>
      </c>
      <c r="E69" s="575"/>
      <c r="F69" s="575"/>
      <c r="G69" s="575"/>
      <c r="H69" s="575"/>
      <c r="I69" s="575"/>
      <c r="J69" s="579"/>
      <c r="K69" s="580"/>
      <c r="L69" s="574" t="s">
        <v>748</v>
      </c>
      <c r="M69" s="575"/>
      <c r="N69" s="575"/>
      <c r="O69" s="575"/>
      <c r="P69" s="575"/>
      <c r="Q69" s="575"/>
      <c r="R69" s="579"/>
      <c r="S69" s="580"/>
      <c r="T69" s="574" t="s">
        <v>808</v>
      </c>
      <c r="U69" s="575"/>
      <c r="V69" s="575"/>
      <c r="W69" s="575"/>
      <c r="X69" s="575"/>
      <c r="Y69" s="575"/>
      <c r="Z69" s="579"/>
      <c r="AA69" s="580"/>
      <c r="AB69" s="574" t="s">
        <v>638</v>
      </c>
      <c r="AC69" s="575"/>
      <c r="AD69" s="575"/>
      <c r="AE69" s="575"/>
      <c r="AF69" s="575"/>
      <c r="AG69" s="575"/>
      <c r="AH69" s="579"/>
      <c r="AI69" s="580"/>
      <c r="AJ69" s="122"/>
      <c r="AK69" s="122"/>
      <c r="AL69" s="122"/>
    </row>
    <row r="70" spans="1:38" s="101" customFormat="1" ht="12" customHeight="1">
      <c r="A70" s="641" t="s">
        <v>733</v>
      </c>
      <c r="B70" s="642"/>
      <c r="C70" s="642"/>
      <c r="D70" s="607" t="s">
        <v>783</v>
      </c>
      <c r="E70" s="608"/>
      <c r="F70" s="608"/>
      <c r="G70" s="608"/>
      <c r="H70" s="608"/>
      <c r="I70" s="608"/>
      <c r="J70" s="579" t="s">
        <v>647</v>
      </c>
      <c r="K70" s="580"/>
      <c r="L70" s="607" t="s">
        <v>628</v>
      </c>
      <c r="M70" s="608"/>
      <c r="N70" s="608"/>
      <c r="O70" s="608"/>
      <c r="P70" s="608"/>
      <c r="Q70" s="608"/>
      <c r="R70" s="579" t="s">
        <v>599</v>
      </c>
      <c r="S70" s="580"/>
      <c r="T70" s="607" t="s">
        <v>711</v>
      </c>
      <c r="U70" s="608"/>
      <c r="V70" s="608"/>
      <c r="W70" s="608"/>
      <c r="X70" s="608"/>
      <c r="Y70" s="608"/>
      <c r="Z70" s="579" t="s">
        <v>647</v>
      </c>
      <c r="AA70" s="580"/>
      <c r="AB70" s="607" t="s">
        <v>606</v>
      </c>
      <c r="AC70" s="608"/>
      <c r="AD70" s="608"/>
      <c r="AE70" s="608"/>
      <c r="AF70" s="608"/>
      <c r="AG70" s="608"/>
      <c r="AH70" s="579" t="s">
        <v>671</v>
      </c>
      <c r="AI70" s="580"/>
      <c r="AJ70" s="122"/>
      <c r="AK70" s="122"/>
      <c r="AL70" s="122"/>
    </row>
    <row r="71" spans="1:38" s="101" customFormat="1" ht="12" customHeight="1">
      <c r="A71" s="641"/>
      <c r="B71" s="642"/>
      <c r="C71" s="642"/>
      <c r="D71" s="574" t="s">
        <v>834</v>
      </c>
      <c r="E71" s="575"/>
      <c r="F71" s="575"/>
      <c r="G71" s="575"/>
      <c r="H71" s="575"/>
      <c r="I71" s="575"/>
      <c r="J71" s="579"/>
      <c r="K71" s="580"/>
      <c r="L71" s="574" t="s">
        <v>748</v>
      </c>
      <c r="M71" s="575"/>
      <c r="N71" s="575"/>
      <c r="O71" s="575"/>
      <c r="P71" s="575"/>
      <c r="Q71" s="575"/>
      <c r="R71" s="579"/>
      <c r="S71" s="580"/>
      <c r="T71" s="574" t="s">
        <v>670</v>
      </c>
      <c r="U71" s="575"/>
      <c r="V71" s="575"/>
      <c r="W71" s="575"/>
      <c r="X71" s="575"/>
      <c r="Y71" s="575"/>
      <c r="Z71" s="579"/>
      <c r="AA71" s="580"/>
      <c r="AB71" s="574" t="s">
        <v>638</v>
      </c>
      <c r="AC71" s="575"/>
      <c r="AD71" s="575"/>
      <c r="AE71" s="575"/>
      <c r="AF71" s="575"/>
      <c r="AG71" s="575"/>
      <c r="AH71" s="579"/>
      <c r="AI71" s="580"/>
      <c r="AJ71" s="122"/>
      <c r="AK71" s="122"/>
      <c r="AL71" s="122"/>
    </row>
    <row r="72" spans="1:38" s="101" customFormat="1" ht="12" customHeight="1">
      <c r="A72" s="641" t="s">
        <v>735</v>
      </c>
      <c r="B72" s="642"/>
      <c r="C72" s="642"/>
      <c r="D72" s="607" t="s">
        <v>744</v>
      </c>
      <c r="E72" s="608"/>
      <c r="F72" s="608"/>
      <c r="G72" s="608"/>
      <c r="H72" s="608"/>
      <c r="I72" s="608"/>
      <c r="J72" s="579" t="s">
        <v>647</v>
      </c>
      <c r="K72" s="580"/>
      <c r="L72" s="607" t="s">
        <v>775</v>
      </c>
      <c r="M72" s="608"/>
      <c r="N72" s="608"/>
      <c r="O72" s="608"/>
      <c r="P72" s="608"/>
      <c r="Q72" s="608"/>
      <c r="R72" s="579" t="s">
        <v>599</v>
      </c>
      <c r="S72" s="580"/>
      <c r="T72" s="607" t="s">
        <v>762</v>
      </c>
      <c r="U72" s="608"/>
      <c r="V72" s="608"/>
      <c r="W72" s="608"/>
      <c r="X72" s="608"/>
      <c r="Y72" s="608"/>
      <c r="Z72" s="579" t="s">
        <v>671</v>
      </c>
      <c r="AA72" s="580"/>
      <c r="AB72" s="607" t="s">
        <v>606</v>
      </c>
      <c r="AC72" s="608"/>
      <c r="AD72" s="608"/>
      <c r="AE72" s="608"/>
      <c r="AF72" s="608"/>
      <c r="AG72" s="608"/>
      <c r="AH72" s="579" t="s">
        <v>671</v>
      </c>
      <c r="AI72" s="580"/>
      <c r="AJ72" s="122"/>
      <c r="AK72" s="122"/>
      <c r="AL72" s="122"/>
    </row>
    <row r="73" spans="1:38" s="101" customFormat="1" ht="12" customHeight="1">
      <c r="A73" s="641"/>
      <c r="B73" s="642"/>
      <c r="C73" s="642"/>
      <c r="D73" s="574" t="s">
        <v>835</v>
      </c>
      <c r="E73" s="575"/>
      <c r="F73" s="575"/>
      <c r="G73" s="575"/>
      <c r="H73" s="575"/>
      <c r="I73" s="575"/>
      <c r="J73" s="579"/>
      <c r="K73" s="580"/>
      <c r="L73" s="574" t="s">
        <v>777</v>
      </c>
      <c r="M73" s="575"/>
      <c r="N73" s="575"/>
      <c r="O73" s="575"/>
      <c r="P73" s="575"/>
      <c r="Q73" s="575"/>
      <c r="R73" s="579"/>
      <c r="S73" s="580"/>
      <c r="T73" s="574" t="s">
        <v>643</v>
      </c>
      <c r="U73" s="575"/>
      <c r="V73" s="575"/>
      <c r="W73" s="575"/>
      <c r="X73" s="575"/>
      <c r="Y73" s="575"/>
      <c r="Z73" s="579"/>
      <c r="AA73" s="580"/>
      <c r="AB73" s="574" t="s">
        <v>638</v>
      </c>
      <c r="AC73" s="575"/>
      <c r="AD73" s="575"/>
      <c r="AE73" s="575"/>
      <c r="AF73" s="575"/>
      <c r="AG73" s="575"/>
      <c r="AH73" s="579"/>
      <c r="AI73" s="580"/>
      <c r="AJ73" s="122"/>
      <c r="AK73" s="122"/>
      <c r="AL73" s="122"/>
    </row>
    <row r="74" spans="1:38" s="101" customFormat="1" ht="12" customHeight="1">
      <c r="A74" s="641" t="s">
        <v>737</v>
      </c>
      <c r="B74" s="642"/>
      <c r="C74" s="642"/>
      <c r="D74" s="628" t="s">
        <v>836</v>
      </c>
      <c r="E74" s="629"/>
      <c r="F74" s="629"/>
      <c r="G74" s="629"/>
      <c r="H74" s="629"/>
      <c r="I74" s="629"/>
      <c r="J74" s="579" t="s">
        <v>617</v>
      </c>
      <c r="K74" s="580"/>
      <c r="L74" s="628" t="s">
        <v>837</v>
      </c>
      <c r="M74" s="629"/>
      <c r="N74" s="629"/>
      <c r="O74" s="629"/>
      <c r="P74" s="629"/>
      <c r="Q74" s="629"/>
      <c r="R74" s="579" t="s">
        <v>671</v>
      </c>
      <c r="S74" s="580"/>
      <c r="T74" s="628" t="s">
        <v>838</v>
      </c>
      <c r="U74" s="629"/>
      <c r="V74" s="629"/>
      <c r="W74" s="629"/>
      <c r="X74" s="629"/>
      <c r="Y74" s="629"/>
      <c r="Z74" s="579" t="s">
        <v>599</v>
      </c>
      <c r="AA74" s="580"/>
      <c r="AB74" s="628" t="s">
        <v>839</v>
      </c>
      <c r="AC74" s="629"/>
      <c r="AD74" s="629"/>
      <c r="AE74" s="629"/>
      <c r="AF74" s="629"/>
      <c r="AG74" s="629"/>
      <c r="AH74" s="579" t="s">
        <v>671</v>
      </c>
      <c r="AI74" s="580"/>
    </row>
    <row r="75" spans="1:38" s="101" customFormat="1" ht="12" customHeight="1">
      <c r="A75" s="647"/>
      <c r="B75" s="648"/>
      <c r="C75" s="648"/>
      <c r="D75" s="659" t="s">
        <v>840</v>
      </c>
      <c r="E75" s="660"/>
      <c r="F75" s="660"/>
      <c r="G75" s="660"/>
      <c r="H75" s="660"/>
      <c r="I75" s="660"/>
      <c r="J75" s="609"/>
      <c r="K75" s="610"/>
      <c r="L75" s="659" t="s">
        <v>793</v>
      </c>
      <c r="M75" s="660"/>
      <c r="N75" s="660"/>
      <c r="O75" s="660"/>
      <c r="P75" s="660"/>
      <c r="Q75" s="660"/>
      <c r="R75" s="579"/>
      <c r="S75" s="580"/>
      <c r="T75" s="659" t="s">
        <v>841</v>
      </c>
      <c r="U75" s="660"/>
      <c r="V75" s="660"/>
      <c r="W75" s="660"/>
      <c r="X75" s="660"/>
      <c r="Y75" s="660"/>
      <c r="Z75" s="579"/>
      <c r="AA75" s="580"/>
      <c r="AB75" s="659" t="s">
        <v>842</v>
      </c>
      <c r="AC75" s="660"/>
      <c r="AD75" s="660"/>
      <c r="AE75" s="660"/>
      <c r="AF75" s="660"/>
      <c r="AG75" s="660"/>
      <c r="AH75" s="579"/>
      <c r="AI75" s="580"/>
    </row>
    <row r="76" spans="1:38" s="101" customFormat="1" ht="12" customHeight="1">
      <c r="A76" s="641" t="s">
        <v>738</v>
      </c>
      <c r="B76" s="642"/>
      <c r="C76" s="642"/>
      <c r="D76" s="628" t="s">
        <v>843</v>
      </c>
      <c r="E76" s="629"/>
      <c r="F76" s="629"/>
      <c r="G76" s="629"/>
      <c r="H76" s="629"/>
      <c r="I76" s="629"/>
      <c r="J76" s="609" t="s">
        <v>599</v>
      </c>
      <c r="K76" s="610"/>
      <c r="L76" s="628" t="s">
        <v>844</v>
      </c>
      <c r="M76" s="629"/>
      <c r="N76" s="629"/>
      <c r="O76" s="629"/>
      <c r="P76" s="629"/>
      <c r="Q76" s="629"/>
      <c r="R76" s="579" t="s">
        <v>671</v>
      </c>
      <c r="S76" s="580"/>
      <c r="T76" s="628" t="s">
        <v>845</v>
      </c>
      <c r="U76" s="629"/>
      <c r="V76" s="629"/>
      <c r="W76" s="629"/>
      <c r="X76" s="629"/>
      <c r="Y76" s="629"/>
      <c r="Z76" s="579" t="s">
        <v>671</v>
      </c>
      <c r="AA76" s="580"/>
      <c r="AB76" s="628" t="s">
        <v>630</v>
      </c>
      <c r="AC76" s="629"/>
      <c r="AD76" s="629"/>
      <c r="AE76" s="629"/>
      <c r="AF76" s="629"/>
      <c r="AG76" s="629"/>
      <c r="AH76" s="579" t="s">
        <v>647</v>
      </c>
      <c r="AI76" s="580"/>
    </row>
    <row r="77" spans="1:38" s="101" customFormat="1" ht="12" customHeight="1">
      <c r="A77" s="641"/>
      <c r="B77" s="642"/>
      <c r="C77" s="642"/>
      <c r="D77" s="661" t="s">
        <v>846</v>
      </c>
      <c r="E77" s="662"/>
      <c r="F77" s="662"/>
      <c r="G77" s="662"/>
      <c r="H77" s="662"/>
      <c r="I77" s="662"/>
      <c r="J77" s="572"/>
      <c r="K77" s="573"/>
      <c r="L77" s="661" t="s">
        <v>847</v>
      </c>
      <c r="M77" s="662"/>
      <c r="N77" s="662"/>
      <c r="O77" s="662"/>
      <c r="P77" s="662"/>
      <c r="Q77" s="662"/>
      <c r="R77" s="579"/>
      <c r="S77" s="580"/>
      <c r="T77" s="661" t="s">
        <v>848</v>
      </c>
      <c r="U77" s="662"/>
      <c r="V77" s="662"/>
      <c r="W77" s="662"/>
      <c r="X77" s="662"/>
      <c r="Y77" s="662"/>
      <c r="Z77" s="579"/>
      <c r="AA77" s="580"/>
      <c r="AB77" s="661" t="s">
        <v>849</v>
      </c>
      <c r="AC77" s="662"/>
      <c r="AD77" s="662"/>
      <c r="AE77" s="662"/>
      <c r="AF77" s="662"/>
      <c r="AG77" s="662"/>
      <c r="AH77" s="579"/>
      <c r="AI77" s="580"/>
    </row>
    <row r="78" spans="1:38" s="101" customFormat="1" ht="11.1" customHeight="1">
      <c r="A78" s="644" t="s">
        <v>740</v>
      </c>
      <c r="B78" s="645"/>
      <c r="C78" s="645"/>
      <c r="D78" s="659" t="s">
        <v>836</v>
      </c>
      <c r="E78" s="660"/>
      <c r="F78" s="660"/>
      <c r="G78" s="660"/>
      <c r="H78" s="660"/>
      <c r="I78" s="660"/>
      <c r="J78" s="594" t="s">
        <v>617</v>
      </c>
      <c r="K78" s="595"/>
      <c r="L78" s="659" t="s">
        <v>844</v>
      </c>
      <c r="M78" s="660"/>
      <c r="N78" s="660"/>
      <c r="O78" s="660"/>
      <c r="P78" s="660"/>
      <c r="Q78" s="660"/>
      <c r="R78" s="572" t="s">
        <v>671</v>
      </c>
      <c r="S78" s="573"/>
      <c r="T78" s="607" t="s">
        <v>628</v>
      </c>
      <c r="U78" s="608"/>
      <c r="V78" s="608"/>
      <c r="W78" s="608"/>
      <c r="X78" s="608"/>
      <c r="Y78" s="608"/>
      <c r="Z78" s="579" t="s">
        <v>599</v>
      </c>
      <c r="AA78" s="580"/>
      <c r="AB78" s="607" t="s">
        <v>711</v>
      </c>
      <c r="AC78" s="608"/>
      <c r="AD78" s="608"/>
      <c r="AE78" s="608"/>
      <c r="AF78" s="608"/>
      <c r="AG78" s="608"/>
      <c r="AH78" s="579" t="s">
        <v>647</v>
      </c>
      <c r="AI78" s="580"/>
    </row>
    <row r="79" spans="1:38" s="101" customFormat="1" ht="11.1" customHeight="1">
      <c r="A79" s="647"/>
      <c r="B79" s="648"/>
      <c r="C79" s="648"/>
      <c r="D79" s="659" t="s">
        <v>850</v>
      </c>
      <c r="E79" s="660"/>
      <c r="F79" s="660"/>
      <c r="G79" s="660"/>
      <c r="H79" s="660"/>
      <c r="I79" s="660"/>
      <c r="J79" s="594"/>
      <c r="K79" s="595"/>
      <c r="L79" s="659" t="s">
        <v>847</v>
      </c>
      <c r="M79" s="660"/>
      <c r="N79" s="660"/>
      <c r="O79" s="660"/>
      <c r="P79" s="660"/>
      <c r="Q79" s="660"/>
      <c r="R79" s="609"/>
      <c r="S79" s="610"/>
      <c r="T79" s="596" t="s">
        <v>748</v>
      </c>
      <c r="U79" s="597"/>
      <c r="V79" s="597"/>
      <c r="W79" s="597"/>
      <c r="X79" s="597"/>
      <c r="Y79" s="597"/>
      <c r="Z79" s="609"/>
      <c r="AA79" s="610"/>
      <c r="AB79" s="596" t="s">
        <v>670</v>
      </c>
      <c r="AC79" s="597"/>
      <c r="AD79" s="597"/>
      <c r="AE79" s="597"/>
      <c r="AF79" s="597"/>
      <c r="AG79" s="597"/>
      <c r="AH79" s="609"/>
      <c r="AI79" s="610"/>
    </row>
    <row r="80" spans="1:38" s="101" customFormat="1" ht="11.1" customHeight="1">
      <c r="A80" s="641" t="s">
        <v>742</v>
      </c>
      <c r="B80" s="642"/>
      <c r="C80" s="642"/>
      <c r="D80" s="628" t="s">
        <v>851</v>
      </c>
      <c r="E80" s="629"/>
      <c r="F80" s="629"/>
      <c r="G80" s="629"/>
      <c r="H80" s="629"/>
      <c r="I80" s="629"/>
      <c r="J80" s="579" t="s">
        <v>647</v>
      </c>
      <c r="K80" s="580"/>
      <c r="L80" s="628" t="s">
        <v>844</v>
      </c>
      <c r="M80" s="629"/>
      <c r="N80" s="629"/>
      <c r="O80" s="629"/>
      <c r="P80" s="629"/>
      <c r="Q80" s="629"/>
      <c r="R80" s="579" t="s">
        <v>671</v>
      </c>
      <c r="S80" s="580"/>
      <c r="T80" s="607" t="s">
        <v>628</v>
      </c>
      <c r="U80" s="608"/>
      <c r="V80" s="608"/>
      <c r="W80" s="608"/>
      <c r="X80" s="608"/>
      <c r="Y80" s="608"/>
      <c r="Z80" s="579" t="s">
        <v>599</v>
      </c>
      <c r="AA80" s="580"/>
      <c r="AB80" s="607" t="s">
        <v>762</v>
      </c>
      <c r="AC80" s="608"/>
      <c r="AD80" s="608"/>
      <c r="AE80" s="608"/>
      <c r="AF80" s="608"/>
      <c r="AG80" s="608"/>
      <c r="AH80" s="579" t="s">
        <v>671</v>
      </c>
      <c r="AI80" s="580"/>
    </row>
    <row r="81" spans="1:35" s="101" customFormat="1" ht="11.1" customHeight="1">
      <c r="A81" s="650"/>
      <c r="B81" s="651"/>
      <c r="C81" s="651"/>
      <c r="D81" s="663" t="s">
        <v>852</v>
      </c>
      <c r="E81" s="664"/>
      <c r="F81" s="664"/>
      <c r="G81" s="664"/>
      <c r="H81" s="664"/>
      <c r="I81" s="664"/>
      <c r="J81" s="586"/>
      <c r="K81" s="587"/>
      <c r="L81" s="663" t="s">
        <v>847</v>
      </c>
      <c r="M81" s="664"/>
      <c r="N81" s="664"/>
      <c r="O81" s="664"/>
      <c r="P81" s="664"/>
      <c r="Q81" s="664"/>
      <c r="R81" s="586"/>
      <c r="S81" s="587"/>
      <c r="T81" s="617" t="s">
        <v>748</v>
      </c>
      <c r="U81" s="618"/>
      <c r="V81" s="618"/>
      <c r="W81" s="618"/>
      <c r="X81" s="618"/>
      <c r="Y81" s="618"/>
      <c r="Z81" s="586"/>
      <c r="AA81" s="587"/>
      <c r="AB81" s="617" t="s">
        <v>643</v>
      </c>
      <c r="AC81" s="618"/>
      <c r="AD81" s="618"/>
      <c r="AE81" s="618"/>
      <c r="AF81" s="618"/>
      <c r="AG81" s="618"/>
      <c r="AH81" s="586"/>
      <c r="AI81" s="587"/>
    </row>
    <row r="82" spans="1:35" s="101" customFormat="1" ht="11.1" customHeight="1">
      <c r="A82" s="136"/>
      <c r="B82" s="136"/>
      <c r="C82" s="136"/>
    </row>
    <row r="83" spans="1:35" s="101" customFormat="1" ht="11.1" customHeight="1">
      <c r="A83" s="136"/>
      <c r="B83" s="136"/>
      <c r="C83" s="136"/>
    </row>
    <row r="84" spans="1:35" s="101" customFormat="1" ht="11.1" customHeight="1">
      <c r="A84" s="136"/>
      <c r="B84" s="136"/>
      <c r="C84" s="136"/>
    </row>
    <row r="85" spans="1:35" s="101" customFormat="1" ht="11.1" customHeight="1">
      <c r="A85" s="136"/>
      <c r="B85" s="136"/>
      <c r="C85" s="136"/>
    </row>
    <row r="86" spans="1:35" s="101" customFormat="1" ht="11.1" customHeight="1">
      <c r="A86" s="136"/>
      <c r="B86" s="136"/>
      <c r="C86" s="136"/>
    </row>
    <row r="87" spans="1:35" s="101" customFormat="1" ht="11.1" customHeight="1">
      <c r="A87" s="136"/>
      <c r="B87" s="136"/>
      <c r="C87" s="136"/>
    </row>
    <row r="88" spans="1:35" s="101" customFormat="1" ht="11.1" customHeight="1">
      <c r="A88" s="136"/>
      <c r="B88" s="136"/>
      <c r="C88" s="136"/>
    </row>
    <row r="89" spans="1:35" s="101" customFormat="1" ht="11.1" customHeight="1">
      <c r="A89" s="136"/>
      <c r="B89" s="136"/>
      <c r="C89" s="136"/>
    </row>
    <row r="90" spans="1:35" s="101" customFormat="1" ht="11.1" customHeight="1">
      <c r="A90" s="136"/>
      <c r="B90" s="136"/>
      <c r="C90" s="136"/>
    </row>
    <row r="91" spans="1:35" s="101" customFormat="1" ht="11.1" customHeight="1">
      <c r="A91" s="136"/>
      <c r="B91" s="136"/>
      <c r="C91" s="136"/>
    </row>
    <row r="92" spans="1:35" s="101" customFormat="1" ht="11.1" customHeight="1">
      <c r="A92" s="136"/>
      <c r="B92" s="136"/>
      <c r="C92" s="136"/>
    </row>
    <row r="93" spans="1:35" s="101" customFormat="1" ht="11.1" customHeight="1">
      <c r="A93" s="136"/>
      <c r="B93" s="136"/>
      <c r="C93" s="136"/>
    </row>
    <row r="94" spans="1:35" s="101" customFormat="1" ht="11.1" customHeight="1">
      <c r="A94" s="136"/>
      <c r="B94" s="136"/>
      <c r="C94" s="136"/>
    </row>
    <row r="95" spans="1:35" s="101" customFormat="1" ht="11.1" customHeight="1">
      <c r="A95" s="136"/>
      <c r="B95" s="136"/>
      <c r="C95" s="136"/>
    </row>
    <row r="96" spans="1:35" s="101" customFormat="1" ht="11.1" customHeight="1">
      <c r="A96" s="136"/>
      <c r="B96" s="136"/>
      <c r="C96" s="136"/>
    </row>
    <row r="97" spans="1:3" s="101" customFormat="1" ht="11.1" customHeight="1">
      <c r="A97" s="136"/>
      <c r="B97" s="136"/>
      <c r="C97" s="136"/>
    </row>
    <row r="98" spans="1:3" s="101" customFormat="1" ht="11.1" customHeight="1">
      <c r="A98" s="136"/>
      <c r="B98" s="136"/>
      <c r="C98" s="136"/>
    </row>
    <row r="99" spans="1:3" s="101" customFormat="1" ht="11.1" customHeight="1">
      <c r="A99" s="136"/>
      <c r="B99" s="136"/>
      <c r="C99" s="136"/>
    </row>
    <row r="100" spans="1:3" s="101" customFormat="1" ht="12" customHeight="1">
      <c r="A100" s="136"/>
      <c r="B100" s="136"/>
      <c r="C100" s="136"/>
    </row>
    <row r="101" spans="1:3" s="101" customFormat="1" ht="12" customHeight="1">
      <c r="A101" s="136"/>
      <c r="B101" s="136"/>
      <c r="C101" s="136"/>
    </row>
    <row r="102" spans="1:3" s="136" customFormat="1" ht="12" customHeight="1"/>
    <row r="103" spans="1:3" s="136" customFormat="1" ht="12" customHeight="1"/>
    <row r="104" spans="1:3" s="136" customFormat="1" ht="12" customHeight="1"/>
    <row r="105" spans="1:3" s="136" customFormat="1" ht="12" customHeight="1"/>
    <row r="106" spans="1:3" s="136" customFormat="1" ht="12" customHeight="1"/>
    <row r="107" spans="1:3" s="136" customFormat="1" ht="12" customHeight="1"/>
    <row r="108" spans="1:3" s="136" customFormat="1" ht="12" customHeight="1"/>
    <row r="109" spans="1:3" s="136" customFormat="1" ht="12" customHeight="1"/>
    <row r="110" spans="1:3" s="136" customFormat="1" ht="12" customHeight="1"/>
    <row r="111" spans="1:3" s="136" customFormat="1" ht="12" customHeight="1"/>
    <row r="112" spans="1:3" s="136" customFormat="1" ht="12" customHeight="1"/>
    <row r="113" s="136" customFormat="1" ht="12" customHeight="1"/>
    <row r="114" s="136" customFormat="1" ht="12" customHeight="1"/>
    <row r="115" s="136" customFormat="1" ht="12" customHeight="1"/>
    <row r="116" s="136" customFormat="1" ht="12" customHeight="1"/>
    <row r="117" s="136" customFormat="1" ht="12" customHeight="1"/>
    <row r="118" s="136" customFormat="1" ht="12" customHeight="1"/>
    <row r="119" s="136" customFormat="1" ht="12" customHeight="1"/>
    <row r="120" s="136" customFormat="1" ht="12" customHeight="1"/>
    <row r="121" s="136" customFormat="1" ht="12" customHeight="1"/>
    <row r="122" s="136" customFormat="1" ht="12" customHeight="1"/>
    <row r="123" s="136" customFormat="1" ht="12" customHeight="1"/>
    <row r="124" s="136" customFormat="1" ht="12" customHeight="1"/>
    <row r="125" s="136" customFormat="1" ht="12" customHeight="1"/>
    <row r="126" s="136" customFormat="1" ht="12" customHeight="1"/>
    <row r="127" s="136" customFormat="1" ht="12" customHeight="1"/>
    <row r="128" s="136" customFormat="1" ht="12" customHeight="1"/>
    <row r="129" s="136" customFormat="1" ht="12" customHeight="1"/>
    <row r="130" s="136" customFormat="1" ht="12" customHeight="1"/>
    <row r="131" s="136" customFormat="1" ht="12" customHeight="1"/>
    <row r="132" s="136" customFormat="1"/>
    <row r="133" s="136" customFormat="1"/>
    <row r="134" s="136" customFormat="1"/>
    <row r="135" s="136" customFormat="1"/>
    <row r="136" s="136" customFormat="1"/>
    <row r="137" s="136" customFormat="1"/>
    <row r="138" s="136" customFormat="1"/>
    <row r="139" s="136" customFormat="1"/>
    <row r="140" s="136" customFormat="1"/>
    <row r="141" s="136" customFormat="1"/>
    <row r="142" s="136" customFormat="1"/>
    <row r="143" s="136" customFormat="1"/>
    <row r="144" s="136" customFormat="1"/>
    <row r="145" s="136" customFormat="1"/>
    <row r="146" s="136" customFormat="1"/>
    <row r="147" s="136" customFormat="1"/>
    <row r="148" s="136" customFormat="1"/>
    <row r="149" s="136" customFormat="1"/>
    <row r="150" s="136" customFormat="1"/>
    <row r="151" s="136" customFormat="1"/>
    <row r="152" s="136" customFormat="1"/>
    <row r="153" s="136" customFormat="1"/>
    <row r="154" s="136" customFormat="1"/>
    <row r="155" s="136" customFormat="1"/>
    <row r="156" s="136" customFormat="1"/>
    <row r="157" s="136" customFormat="1"/>
    <row r="158" s="136" customFormat="1"/>
    <row r="159" s="136" customFormat="1"/>
    <row r="160" s="136" customFormat="1"/>
    <row r="161" s="136" customFormat="1"/>
    <row r="162" s="136" customFormat="1"/>
    <row r="163" s="136" customFormat="1"/>
    <row r="164" s="136" customFormat="1"/>
    <row r="165" s="136" customFormat="1"/>
    <row r="166" s="136" customFormat="1"/>
    <row r="167" s="136" customFormat="1"/>
    <row r="168" s="136" customFormat="1"/>
    <row r="169" s="136" customFormat="1"/>
    <row r="170" s="136" customFormat="1"/>
    <row r="171" s="136" customFormat="1"/>
    <row r="172" s="136" customFormat="1"/>
    <row r="173" s="136" customFormat="1"/>
    <row r="174" s="136" customFormat="1"/>
    <row r="175" s="136" customFormat="1"/>
    <row r="176" s="136" customFormat="1"/>
    <row r="177" s="136" customFormat="1"/>
    <row r="178" s="136" customFormat="1"/>
    <row r="179" s="136" customFormat="1"/>
    <row r="180" s="136" customFormat="1"/>
    <row r="181" s="136" customFormat="1"/>
    <row r="182" s="136" customFormat="1"/>
    <row r="183" s="136" customFormat="1"/>
    <row r="184" s="136" customFormat="1"/>
    <row r="185" s="136" customFormat="1"/>
    <row r="186" s="136" customFormat="1"/>
    <row r="187" s="136" customFormat="1"/>
    <row r="188" s="136" customFormat="1"/>
    <row r="189" s="136" customFormat="1"/>
    <row r="190" s="136" customFormat="1"/>
    <row r="191" s="136" customFormat="1"/>
    <row r="192" s="136" customFormat="1"/>
    <row r="193" s="136" customFormat="1"/>
    <row r="194" s="136" customFormat="1"/>
    <row r="195" s="136" customFormat="1"/>
    <row r="196" s="136" customFormat="1"/>
    <row r="197" s="136" customFormat="1"/>
    <row r="198" s="136" customFormat="1"/>
    <row r="199" s="136" customFormat="1"/>
    <row r="200" s="136" customFormat="1"/>
    <row r="201" s="136" customFormat="1"/>
    <row r="202" s="136" customFormat="1"/>
    <row r="203" s="136" customFormat="1"/>
    <row r="204" s="136" customFormat="1"/>
    <row r="205" s="136" customFormat="1"/>
    <row r="206" s="136" customFormat="1"/>
    <row r="207" s="136" customFormat="1"/>
    <row r="208" s="136" customFormat="1"/>
    <row r="209" s="136" customFormat="1"/>
    <row r="210" s="136" customFormat="1"/>
    <row r="211" s="136" customFormat="1"/>
    <row r="212" s="136" customFormat="1"/>
    <row r="213" s="136" customFormat="1"/>
    <row r="214" s="136" customFormat="1"/>
    <row r="215" s="136" customFormat="1"/>
    <row r="216" s="136" customFormat="1"/>
    <row r="217" s="136" customFormat="1"/>
    <row r="218" s="136" customFormat="1"/>
    <row r="219" s="136" customFormat="1"/>
    <row r="220" s="136" customFormat="1"/>
    <row r="221" s="136" customFormat="1"/>
    <row r="222" s="136" customFormat="1"/>
    <row r="223" s="136" customFormat="1"/>
    <row r="224" s="136" customFormat="1"/>
    <row r="225" s="136" customFormat="1"/>
    <row r="226" s="136" customFormat="1"/>
    <row r="227" s="136" customFormat="1"/>
    <row r="228" s="136" customFormat="1"/>
    <row r="229" s="136" customFormat="1"/>
    <row r="230" s="136" customFormat="1"/>
    <row r="231" s="136" customFormat="1"/>
    <row r="232" s="136" customFormat="1"/>
    <row r="233" s="136" customFormat="1"/>
    <row r="234" s="136" customFormat="1"/>
    <row r="235" s="136" customFormat="1"/>
    <row r="236" s="136" customFormat="1"/>
    <row r="237" s="136" customFormat="1"/>
    <row r="238" s="136" customFormat="1"/>
    <row r="239" s="136" customFormat="1"/>
    <row r="240" s="136" customFormat="1"/>
    <row r="241" s="136" customFormat="1"/>
    <row r="242" s="136" customFormat="1"/>
    <row r="243" s="136" customFormat="1"/>
    <row r="244" s="136" customFormat="1"/>
  </sheetData>
  <mergeCells count="523">
    <mergeCell ref="Z80:AA81"/>
    <mergeCell ref="AB80:AG80"/>
    <mergeCell ref="AH80:AI81"/>
    <mergeCell ref="D81:I81"/>
    <mergeCell ref="L81:Q81"/>
    <mergeCell ref="T81:Y81"/>
    <mergeCell ref="AB81:AG81"/>
    <mergeCell ref="A80:C81"/>
    <mergeCell ref="D80:I80"/>
    <mergeCell ref="J80:K81"/>
    <mergeCell ref="L80:Q80"/>
    <mergeCell ref="R80:S81"/>
    <mergeCell ref="T80:Y80"/>
    <mergeCell ref="Z78:AA79"/>
    <mergeCell ref="AB78:AG78"/>
    <mergeCell ref="AH78:AI79"/>
    <mergeCell ref="D79:I79"/>
    <mergeCell ref="L79:Q79"/>
    <mergeCell ref="T79:Y79"/>
    <mergeCell ref="AB79:AG79"/>
    <mergeCell ref="A78:C79"/>
    <mergeCell ref="D78:I78"/>
    <mergeCell ref="J78:K79"/>
    <mergeCell ref="L78:Q78"/>
    <mergeCell ref="R78:S79"/>
    <mergeCell ref="T78:Y78"/>
    <mergeCell ref="Z76:AA77"/>
    <mergeCell ref="AB76:AG76"/>
    <mergeCell ref="AH76:AI77"/>
    <mergeCell ref="D77:I77"/>
    <mergeCell ref="L77:Q77"/>
    <mergeCell ref="T77:Y77"/>
    <mergeCell ref="AB77:AG77"/>
    <mergeCell ref="A76:C77"/>
    <mergeCell ref="D76:I76"/>
    <mergeCell ref="J76:K77"/>
    <mergeCell ref="L76:Q76"/>
    <mergeCell ref="R76:S77"/>
    <mergeCell ref="T76:Y76"/>
    <mergeCell ref="Z74:AA75"/>
    <mergeCell ref="AB74:AG74"/>
    <mergeCell ref="AH74:AI75"/>
    <mergeCell ref="D75:I75"/>
    <mergeCell ref="L75:Q75"/>
    <mergeCell ref="T75:Y75"/>
    <mergeCell ref="AB75:AG75"/>
    <mergeCell ref="A74:C75"/>
    <mergeCell ref="D74:I74"/>
    <mergeCell ref="J74:K75"/>
    <mergeCell ref="L74:Q74"/>
    <mergeCell ref="R74:S75"/>
    <mergeCell ref="T74:Y74"/>
    <mergeCell ref="Z72:AA73"/>
    <mergeCell ref="AB72:AG72"/>
    <mergeCell ref="AH72:AI73"/>
    <mergeCell ref="D73:I73"/>
    <mergeCell ref="L73:Q73"/>
    <mergeCell ref="T73:Y73"/>
    <mergeCell ref="AB73:AG73"/>
    <mergeCell ref="A72:C73"/>
    <mergeCell ref="D72:I72"/>
    <mergeCell ref="J72:K73"/>
    <mergeCell ref="L72:Q72"/>
    <mergeCell ref="R72:S73"/>
    <mergeCell ref="T72:Y72"/>
    <mergeCell ref="Z70:AA71"/>
    <mergeCell ref="AB70:AG70"/>
    <mergeCell ref="AH70:AI71"/>
    <mergeCell ref="D71:I71"/>
    <mergeCell ref="L71:Q71"/>
    <mergeCell ref="T71:Y71"/>
    <mergeCell ref="AB71:AG71"/>
    <mergeCell ref="A70:C71"/>
    <mergeCell ref="D70:I70"/>
    <mergeCell ref="J70:K71"/>
    <mergeCell ref="L70:Q70"/>
    <mergeCell ref="R70:S71"/>
    <mergeCell ref="T70:Y70"/>
    <mergeCell ref="Z68:AA69"/>
    <mergeCell ref="AB68:AG68"/>
    <mergeCell ref="AH68:AI69"/>
    <mergeCell ref="D69:I69"/>
    <mergeCell ref="L69:Q69"/>
    <mergeCell ref="T69:Y69"/>
    <mergeCell ref="AB69:AG69"/>
    <mergeCell ref="A68:C69"/>
    <mergeCell ref="D68:I68"/>
    <mergeCell ref="J68:K69"/>
    <mergeCell ref="L68:Q68"/>
    <mergeCell ref="R68:S69"/>
    <mergeCell ref="T68:Y68"/>
    <mergeCell ref="Z66:AA67"/>
    <mergeCell ref="AB66:AG66"/>
    <mergeCell ref="AH66:AI67"/>
    <mergeCell ref="D67:I67"/>
    <mergeCell ref="L67:Q67"/>
    <mergeCell ref="T67:Y67"/>
    <mergeCell ref="AB67:AG67"/>
    <mergeCell ref="A66:C67"/>
    <mergeCell ref="D66:I66"/>
    <mergeCell ref="J66:K67"/>
    <mergeCell ref="L66:Q66"/>
    <mergeCell ref="R66:S67"/>
    <mergeCell ref="T66:Y66"/>
    <mergeCell ref="T64:Y64"/>
    <mergeCell ref="Z64:AA65"/>
    <mergeCell ref="AB64:AG64"/>
    <mergeCell ref="AH64:AI65"/>
    <mergeCell ref="D65:I65"/>
    <mergeCell ref="L65:Q65"/>
    <mergeCell ref="T65:Y65"/>
    <mergeCell ref="AB65:AG65"/>
    <mergeCell ref="A63:C63"/>
    <mergeCell ref="D63:K63"/>
    <mergeCell ref="L63:S63"/>
    <mergeCell ref="T63:AA63"/>
    <mergeCell ref="AB63:AI63"/>
    <mergeCell ref="A64:C65"/>
    <mergeCell ref="D64:I64"/>
    <mergeCell ref="J64:K65"/>
    <mergeCell ref="L64:Q64"/>
    <mergeCell ref="R64:S65"/>
    <mergeCell ref="Z60:AA61"/>
    <mergeCell ref="AB60:AG60"/>
    <mergeCell ref="AH60:AI61"/>
    <mergeCell ref="D61:I61"/>
    <mergeCell ref="L61:Q61"/>
    <mergeCell ref="T61:Y61"/>
    <mergeCell ref="AB61:AG61"/>
    <mergeCell ref="A60:C61"/>
    <mergeCell ref="D60:I60"/>
    <mergeCell ref="J60:K61"/>
    <mergeCell ref="L60:Q60"/>
    <mergeCell ref="R60:S61"/>
    <mergeCell ref="T60:Y60"/>
    <mergeCell ref="Z58:AA59"/>
    <mergeCell ref="AB58:AG58"/>
    <mergeCell ref="AH58:AI59"/>
    <mergeCell ref="D59:I59"/>
    <mergeCell ref="L59:Q59"/>
    <mergeCell ref="T59:Y59"/>
    <mergeCell ref="AB59:AG59"/>
    <mergeCell ref="A58:C59"/>
    <mergeCell ref="D58:I58"/>
    <mergeCell ref="J58:K59"/>
    <mergeCell ref="L58:Q58"/>
    <mergeCell ref="R58:S59"/>
    <mergeCell ref="T58:Y58"/>
    <mergeCell ref="Z56:AA57"/>
    <mergeCell ref="AB56:AG56"/>
    <mergeCell ref="AH56:AI57"/>
    <mergeCell ref="D57:I57"/>
    <mergeCell ref="L57:Q57"/>
    <mergeCell ref="T57:Y57"/>
    <mergeCell ref="AB57:AG57"/>
    <mergeCell ref="A56:C57"/>
    <mergeCell ref="D56:I56"/>
    <mergeCell ref="J56:K57"/>
    <mergeCell ref="L56:Q56"/>
    <mergeCell ref="R56:S57"/>
    <mergeCell ref="T56:Y56"/>
    <mergeCell ref="Z54:AA55"/>
    <mergeCell ref="AB54:AG54"/>
    <mergeCell ref="AH54:AI55"/>
    <mergeCell ref="D55:I55"/>
    <mergeCell ref="L55:Q55"/>
    <mergeCell ref="T55:Y55"/>
    <mergeCell ref="AB55:AG55"/>
    <mergeCell ref="A54:C55"/>
    <mergeCell ref="D54:I54"/>
    <mergeCell ref="J54:K55"/>
    <mergeCell ref="L54:Q54"/>
    <mergeCell ref="R54:S55"/>
    <mergeCell ref="T54:Y54"/>
    <mergeCell ref="Z52:AA53"/>
    <mergeCell ref="AB52:AG52"/>
    <mergeCell ref="AH52:AI53"/>
    <mergeCell ref="D53:I53"/>
    <mergeCell ref="L53:Q53"/>
    <mergeCell ref="T53:Y53"/>
    <mergeCell ref="AB53:AG53"/>
    <mergeCell ref="A52:C53"/>
    <mergeCell ref="D52:I52"/>
    <mergeCell ref="J52:K53"/>
    <mergeCell ref="L52:Q52"/>
    <mergeCell ref="R52:S53"/>
    <mergeCell ref="T52:Y52"/>
    <mergeCell ref="Z50:AA51"/>
    <mergeCell ref="AB50:AG50"/>
    <mergeCell ref="AH50:AI51"/>
    <mergeCell ref="D51:I51"/>
    <mergeCell ref="L51:Q51"/>
    <mergeCell ref="T51:Y51"/>
    <mergeCell ref="AB51:AG51"/>
    <mergeCell ref="A50:C51"/>
    <mergeCell ref="D50:I50"/>
    <mergeCell ref="J50:K51"/>
    <mergeCell ref="L50:Q50"/>
    <mergeCell ref="R50:S51"/>
    <mergeCell ref="T50:Y50"/>
    <mergeCell ref="Z48:AA49"/>
    <mergeCell ref="AB48:AG48"/>
    <mergeCell ref="AH48:AI49"/>
    <mergeCell ref="D49:I49"/>
    <mergeCell ref="L49:Q49"/>
    <mergeCell ref="T49:Y49"/>
    <mergeCell ref="AB49:AG49"/>
    <mergeCell ref="A48:C49"/>
    <mergeCell ref="D48:I48"/>
    <mergeCell ref="J48:K49"/>
    <mergeCell ref="L48:Q48"/>
    <mergeCell ref="R48:S49"/>
    <mergeCell ref="T48:Y48"/>
    <mergeCell ref="Z46:AA47"/>
    <mergeCell ref="AB46:AG46"/>
    <mergeCell ref="AH46:AI47"/>
    <mergeCell ref="D47:I47"/>
    <mergeCell ref="L47:Q47"/>
    <mergeCell ref="T47:Y47"/>
    <mergeCell ref="AB47:AG47"/>
    <mergeCell ref="A46:C47"/>
    <mergeCell ref="D46:I46"/>
    <mergeCell ref="J46:K47"/>
    <mergeCell ref="L46:Q46"/>
    <mergeCell ref="R46:S47"/>
    <mergeCell ref="T46:Y46"/>
    <mergeCell ref="T44:Y44"/>
    <mergeCell ref="Z44:AA45"/>
    <mergeCell ref="AB44:AG44"/>
    <mergeCell ref="AH44:AI45"/>
    <mergeCell ref="D45:I45"/>
    <mergeCell ref="L45:Q45"/>
    <mergeCell ref="T45:Y45"/>
    <mergeCell ref="AB45:AG45"/>
    <mergeCell ref="A43:C43"/>
    <mergeCell ref="D43:K43"/>
    <mergeCell ref="L43:S43"/>
    <mergeCell ref="T43:AA43"/>
    <mergeCell ref="AB43:AI43"/>
    <mergeCell ref="A44:C45"/>
    <mergeCell ref="D44:I44"/>
    <mergeCell ref="J44:K45"/>
    <mergeCell ref="L44:Q44"/>
    <mergeCell ref="R44:S45"/>
    <mergeCell ref="Z40:AA41"/>
    <mergeCell ref="AB40:AG40"/>
    <mergeCell ref="AH40:AI41"/>
    <mergeCell ref="D41:I41"/>
    <mergeCell ref="L41:Q41"/>
    <mergeCell ref="T41:Y41"/>
    <mergeCell ref="AB41:AG41"/>
    <mergeCell ref="A40:C41"/>
    <mergeCell ref="D40:I40"/>
    <mergeCell ref="J40:K41"/>
    <mergeCell ref="L40:Q40"/>
    <mergeCell ref="R40:S41"/>
    <mergeCell ref="T40:Y40"/>
    <mergeCell ref="Z38:AA39"/>
    <mergeCell ref="AB38:AG38"/>
    <mergeCell ref="AH38:AI39"/>
    <mergeCell ref="D39:I39"/>
    <mergeCell ref="L39:Q39"/>
    <mergeCell ref="T39:Y39"/>
    <mergeCell ref="AB39:AG39"/>
    <mergeCell ref="A38:C39"/>
    <mergeCell ref="D38:I38"/>
    <mergeCell ref="J38:K39"/>
    <mergeCell ref="L38:Q38"/>
    <mergeCell ref="R38:S39"/>
    <mergeCell ref="T38:Y38"/>
    <mergeCell ref="Z36:AA37"/>
    <mergeCell ref="AB36:AG36"/>
    <mergeCell ref="AH36:AI37"/>
    <mergeCell ref="D37:I37"/>
    <mergeCell ref="L37:Q37"/>
    <mergeCell ref="T37:Y37"/>
    <mergeCell ref="AB37:AG37"/>
    <mergeCell ref="A36:C37"/>
    <mergeCell ref="D36:I36"/>
    <mergeCell ref="J36:K37"/>
    <mergeCell ref="L36:Q36"/>
    <mergeCell ref="R36:S37"/>
    <mergeCell ref="T36:Y36"/>
    <mergeCell ref="Z34:AA35"/>
    <mergeCell ref="AB34:AG34"/>
    <mergeCell ref="AH34:AI35"/>
    <mergeCell ref="D35:I35"/>
    <mergeCell ref="L35:Q35"/>
    <mergeCell ref="T35:Y35"/>
    <mergeCell ref="AB35:AG35"/>
    <mergeCell ref="A34:C35"/>
    <mergeCell ref="D34:I34"/>
    <mergeCell ref="J34:K35"/>
    <mergeCell ref="L34:Q34"/>
    <mergeCell ref="R34:S35"/>
    <mergeCell ref="T34:Y34"/>
    <mergeCell ref="Z32:AA33"/>
    <mergeCell ref="AB32:AG32"/>
    <mergeCell ref="AH32:AI33"/>
    <mergeCell ref="D33:I33"/>
    <mergeCell ref="L33:Q33"/>
    <mergeCell ref="T33:Y33"/>
    <mergeCell ref="AB33:AG33"/>
    <mergeCell ref="A32:C33"/>
    <mergeCell ref="D32:I32"/>
    <mergeCell ref="J32:K33"/>
    <mergeCell ref="L32:Q32"/>
    <mergeCell ref="R32:S33"/>
    <mergeCell ref="T32:Y32"/>
    <mergeCell ref="Z30:AA31"/>
    <mergeCell ref="AB30:AG30"/>
    <mergeCell ref="AH30:AI31"/>
    <mergeCell ref="D31:I31"/>
    <mergeCell ref="L31:Q31"/>
    <mergeCell ref="T31:Y31"/>
    <mergeCell ref="AB31:AG31"/>
    <mergeCell ref="A30:C31"/>
    <mergeCell ref="D30:I30"/>
    <mergeCell ref="J30:K31"/>
    <mergeCell ref="L30:Q30"/>
    <mergeCell ref="R30:S31"/>
    <mergeCell ref="T30:Y30"/>
    <mergeCell ref="Z28:AA29"/>
    <mergeCell ref="AB28:AG28"/>
    <mergeCell ref="AH28:AI29"/>
    <mergeCell ref="D29:I29"/>
    <mergeCell ref="L29:Q29"/>
    <mergeCell ref="T29:Y29"/>
    <mergeCell ref="AB29:AG29"/>
    <mergeCell ref="A28:C29"/>
    <mergeCell ref="D28:I28"/>
    <mergeCell ref="J28:K29"/>
    <mergeCell ref="L28:Q28"/>
    <mergeCell ref="R28:S29"/>
    <mergeCell ref="T28:Y28"/>
    <mergeCell ref="Z26:AA27"/>
    <mergeCell ref="AB26:AG26"/>
    <mergeCell ref="AH26:AI27"/>
    <mergeCell ref="D27:I27"/>
    <mergeCell ref="L27:Q27"/>
    <mergeCell ref="T27:Y27"/>
    <mergeCell ref="AB27:AG27"/>
    <mergeCell ref="A26:C27"/>
    <mergeCell ref="D26:I26"/>
    <mergeCell ref="J26:K27"/>
    <mergeCell ref="L26:Q26"/>
    <mergeCell ref="R26:S27"/>
    <mergeCell ref="T26:Y26"/>
    <mergeCell ref="T24:Y24"/>
    <mergeCell ref="Z24:AA25"/>
    <mergeCell ref="AB24:AG24"/>
    <mergeCell ref="AH24:AI25"/>
    <mergeCell ref="D25:I25"/>
    <mergeCell ref="L25:Q25"/>
    <mergeCell ref="T25:Y25"/>
    <mergeCell ref="AB25:AG25"/>
    <mergeCell ref="A23:C23"/>
    <mergeCell ref="D23:K23"/>
    <mergeCell ref="L23:S23"/>
    <mergeCell ref="T23:AA23"/>
    <mergeCell ref="AB23:AI23"/>
    <mergeCell ref="A24:C25"/>
    <mergeCell ref="D24:I24"/>
    <mergeCell ref="J24:K25"/>
    <mergeCell ref="L24:Q24"/>
    <mergeCell ref="R24:S25"/>
    <mergeCell ref="P20:S20"/>
    <mergeCell ref="T20:U21"/>
    <mergeCell ref="V20:Y20"/>
    <mergeCell ref="Z20:AA21"/>
    <mergeCell ref="D21:G21"/>
    <mergeCell ref="J21:M21"/>
    <mergeCell ref="P21:S21"/>
    <mergeCell ref="V21:Y21"/>
    <mergeCell ref="A19:C19"/>
    <mergeCell ref="D19:I19"/>
    <mergeCell ref="J19:O19"/>
    <mergeCell ref="P19:U19"/>
    <mergeCell ref="V19:AA19"/>
    <mergeCell ref="A20:C21"/>
    <mergeCell ref="D20:G20"/>
    <mergeCell ref="H20:I21"/>
    <mergeCell ref="J20:M20"/>
    <mergeCell ref="N20:O21"/>
    <mergeCell ref="V16:Y16"/>
    <mergeCell ref="Z16:AA17"/>
    <mergeCell ref="AB16:AE16"/>
    <mergeCell ref="AF16:AG17"/>
    <mergeCell ref="D17:G17"/>
    <mergeCell ref="J17:M17"/>
    <mergeCell ref="P17:S17"/>
    <mergeCell ref="V17:Y17"/>
    <mergeCell ref="AB17:AE17"/>
    <mergeCell ref="A16:C17"/>
    <mergeCell ref="D16:G16"/>
    <mergeCell ref="H16:I17"/>
    <mergeCell ref="J16:M16"/>
    <mergeCell ref="N16:O17"/>
    <mergeCell ref="P16:S16"/>
    <mergeCell ref="A15:C15"/>
    <mergeCell ref="D15:I15"/>
    <mergeCell ref="J15:O15"/>
    <mergeCell ref="P15:U15"/>
    <mergeCell ref="T16:U17"/>
    <mergeCell ref="V15:AA15"/>
    <mergeCell ref="AB15:AG15"/>
    <mergeCell ref="R13:V13"/>
    <mergeCell ref="W13:X13"/>
    <mergeCell ref="Y13:AC13"/>
    <mergeCell ref="AD13:AE13"/>
    <mergeCell ref="AF13:AJ13"/>
    <mergeCell ref="AK13:AL13"/>
    <mergeCell ref="W12:X12"/>
    <mergeCell ref="Y12:AC12"/>
    <mergeCell ref="AD12:AE12"/>
    <mergeCell ref="AF12:AJ12"/>
    <mergeCell ref="AK12:AL12"/>
    <mergeCell ref="R12:V12"/>
    <mergeCell ref="A13:C13"/>
    <mergeCell ref="D13:H13"/>
    <mergeCell ref="I13:J13"/>
    <mergeCell ref="K13:O13"/>
    <mergeCell ref="P13:Q13"/>
    <mergeCell ref="A12:C12"/>
    <mergeCell ref="D12:H12"/>
    <mergeCell ref="I12:J12"/>
    <mergeCell ref="K12:O12"/>
    <mergeCell ref="P12:Q12"/>
    <mergeCell ref="W11:X11"/>
    <mergeCell ref="Y11:AC11"/>
    <mergeCell ref="AD11:AE11"/>
    <mergeCell ref="AF11:AJ11"/>
    <mergeCell ref="AK11:AL11"/>
    <mergeCell ref="W10:X10"/>
    <mergeCell ref="Y10:AC10"/>
    <mergeCell ref="AD10:AE10"/>
    <mergeCell ref="AF10:AJ10"/>
    <mergeCell ref="AK10:AL10"/>
    <mergeCell ref="R8:V8"/>
    <mergeCell ref="A11:C11"/>
    <mergeCell ref="D11:H11"/>
    <mergeCell ref="I11:J11"/>
    <mergeCell ref="K11:O11"/>
    <mergeCell ref="P11:Q11"/>
    <mergeCell ref="A10:C10"/>
    <mergeCell ref="D10:H10"/>
    <mergeCell ref="I10:J10"/>
    <mergeCell ref="K10:O10"/>
    <mergeCell ref="P10:Q10"/>
    <mergeCell ref="R11:V11"/>
    <mergeCell ref="R10:V10"/>
    <mergeCell ref="AF6:AJ6"/>
    <mergeCell ref="AK6:AL6"/>
    <mergeCell ref="R6:V6"/>
    <mergeCell ref="A9:C9"/>
    <mergeCell ref="D9:H9"/>
    <mergeCell ref="I9:J9"/>
    <mergeCell ref="K9:O9"/>
    <mergeCell ref="P9:Q9"/>
    <mergeCell ref="A8:C8"/>
    <mergeCell ref="D8:H8"/>
    <mergeCell ref="I8:J8"/>
    <mergeCell ref="K8:O8"/>
    <mergeCell ref="P8:Q8"/>
    <mergeCell ref="R9:V9"/>
    <mergeCell ref="W9:X9"/>
    <mergeCell ref="Y9:AC9"/>
    <mergeCell ref="AD9:AE9"/>
    <mergeCell ref="AF9:AJ9"/>
    <mergeCell ref="AK9:AL9"/>
    <mergeCell ref="W8:X8"/>
    <mergeCell ref="Y8:AC8"/>
    <mergeCell ref="AD8:AE8"/>
    <mergeCell ref="AF8:AJ8"/>
    <mergeCell ref="AK8:AL8"/>
    <mergeCell ref="Y4:AC4"/>
    <mergeCell ref="AD4:AE4"/>
    <mergeCell ref="AF4:AJ4"/>
    <mergeCell ref="AK4:AL4"/>
    <mergeCell ref="R4:V4"/>
    <mergeCell ref="A7:C7"/>
    <mergeCell ref="D7:H7"/>
    <mergeCell ref="I7:J7"/>
    <mergeCell ref="K7:O7"/>
    <mergeCell ref="P7:Q7"/>
    <mergeCell ref="A6:C6"/>
    <mergeCell ref="D6:H6"/>
    <mergeCell ref="I6:J6"/>
    <mergeCell ref="K6:O6"/>
    <mergeCell ref="P6:Q6"/>
    <mergeCell ref="R7:V7"/>
    <mergeCell ref="W7:X7"/>
    <mergeCell ref="Y7:AC7"/>
    <mergeCell ref="AD7:AE7"/>
    <mergeCell ref="AF7:AJ7"/>
    <mergeCell ref="AK7:AL7"/>
    <mergeCell ref="W6:X6"/>
    <mergeCell ref="Y6:AC6"/>
    <mergeCell ref="AD6:AE6"/>
    <mergeCell ref="A1:AL1"/>
    <mergeCell ref="A3:C3"/>
    <mergeCell ref="D3:J3"/>
    <mergeCell ref="K3:Q3"/>
    <mergeCell ref="R3:X3"/>
    <mergeCell ref="Y3:AE3"/>
    <mergeCell ref="AF3:AL3"/>
    <mergeCell ref="A5:C5"/>
    <mergeCell ref="D5:H5"/>
    <mergeCell ref="I5:J5"/>
    <mergeCell ref="K5:O5"/>
    <mergeCell ref="P5:Q5"/>
    <mergeCell ref="A4:C4"/>
    <mergeCell ref="D4:H4"/>
    <mergeCell ref="I4:J4"/>
    <mergeCell ref="K4:O4"/>
    <mergeCell ref="P4:Q4"/>
    <mergeCell ref="R5:V5"/>
    <mergeCell ref="W5:X5"/>
    <mergeCell ref="Y5:AC5"/>
    <mergeCell ref="AD5:AE5"/>
    <mergeCell ref="AF5:AJ5"/>
    <mergeCell ref="AK5:AL5"/>
    <mergeCell ref="W4:X4"/>
  </mergeCells>
  <phoneticPr fontId="2"/>
  <printOptions horizontalCentered="1" verticalCentered="1"/>
  <pageMargins left="0.59055118110236227" right="0.59055118110236227" top="0.59055118110236227" bottom="0.59055118110236227" header="0" footer="0.39370078740157483"/>
  <pageSetup paperSize="9" scale="86" orientation="portrait" blackAndWhite="1" horizontalDpi="300" verticalDpi="300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O153"/>
  <sheetViews>
    <sheetView view="pageBreakPreview" topLeftCell="A67" zoomScale="130" zoomScaleNormal="100" zoomScaleSheetLayoutView="130" workbookViewId="0">
      <selection activeCell="U74" sqref="U74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575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1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</row>
    <row r="3" spans="1:41" ht="15" customHeight="1">
      <c r="B3" s="2" t="s">
        <v>69</v>
      </c>
      <c r="C3" s="321" t="s">
        <v>1</v>
      </c>
      <c r="D3" s="321"/>
      <c r="E3" s="321"/>
      <c r="F3" s="321"/>
      <c r="G3" s="321"/>
      <c r="H3" s="2" t="s">
        <v>10</v>
      </c>
      <c r="I3" s="28"/>
      <c r="J3" s="28"/>
      <c r="K3" s="28"/>
      <c r="L3" s="28"/>
      <c r="M3" s="2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28"/>
      <c r="AD3" s="498"/>
      <c r="AE3" s="498"/>
      <c r="AF3" s="498"/>
      <c r="AG3" s="498"/>
      <c r="AH3" s="498"/>
    </row>
    <row r="4" spans="1:41" s="19" customFormat="1" ht="15" customHeight="1">
      <c r="N4" s="489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D4" s="338">
        <v>17</v>
      </c>
      <c r="AE4" s="338"/>
      <c r="AF4" s="337" t="s">
        <v>66</v>
      </c>
      <c r="AG4" s="338"/>
      <c r="AH4" s="338"/>
    </row>
    <row r="5" spans="1:41" s="19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藤田</v>
      </c>
      <c r="L5" s="484"/>
      <c r="M5" s="36" t="s">
        <v>70</v>
      </c>
      <c r="N5" s="484" t="str">
        <f>B7</f>
        <v>伊藤</v>
      </c>
      <c r="O5" s="484"/>
      <c r="P5" s="486" t="str">
        <f>B8</f>
        <v>真鍋</v>
      </c>
      <c r="Q5" s="484"/>
      <c r="R5" s="36" t="s">
        <v>18</v>
      </c>
      <c r="S5" s="484" t="str">
        <f>B9</f>
        <v>横山</v>
      </c>
      <c r="T5" s="487"/>
      <c r="U5" s="484" t="str">
        <f>B10</f>
        <v>前川</v>
      </c>
      <c r="V5" s="484"/>
      <c r="W5" s="36" t="s">
        <v>18</v>
      </c>
      <c r="X5" s="484" t="str">
        <f>B11</f>
        <v>金磯</v>
      </c>
      <c r="Y5" s="484"/>
      <c r="Z5" s="486" t="str">
        <f>B12</f>
        <v>野口</v>
      </c>
      <c r="AA5" s="484"/>
      <c r="AB5" s="36" t="s">
        <v>18</v>
      </c>
      <c r="AC5" s="484" t="str">
        <f>B13</f>
        <v>曽我</v>
      </c>
      <c r="AD5" s="493"/>
      <c r="AE5" s="395" t="s">
        <v>17</v>
      </c>
      <c r="AF5" s="396"/>
      <c r="AG5" s="397" t="s">
        <v>13</v>
      </c>
      <c r="AH5" s="398"/>
    </row>
    <row r="6" spans="1:41" s="19" customFormat="1" ht="15" customHeight="1">
      <c r="A6" s="408">
        <v>1</v>
      </c>
      <c r="B6" s="470" t="s">
        <v>311</v>
      </c>
      <c r="C6" s="470"/>
      <c r="D6" s="470"/>
      <c r="E6" s="478" t="s">
        <v>107</v>
      </c>
      <c r="F6" s="478"/>
      <c r="G6" s="471" t="s">
        <v>312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×</v>
      </c>
      <c r="W6" s="388"/>
      <c r="X6" s="388"/>
      <c r="Y6" s="59"/>
      <c r="Z6" s="60"/>
      <c r="AA6" s="388" t="str">
        <f>IF(Z7="","",IF(Z7&gt;AC7,"○","×"))</f>
        <v>○</v>
      </c>
      <c r="AB6" s="388"/>
      <c r="AC6" s="388"/>
      <c r="AD6" s="49"/>
      <c r="AE6" s="360">
        <f>IF(AND(Q6="",V6="",AA6=""),"",COUNTIF(K6:AD7,"○")*2+COUNTIF(K6:AD7,"×"))</f>
        <v>5</v>
      </c>
      <c r="AF6" s="361"/>
      <c r="AG6" s="361">
        <f>IF(AE6="","",RANK(AE6,AE6:AF13,))</f>
        <v>2</v>
      </c>
      <c r="AH6" s="362"/>
      <c r="AJ6" s="21" t="str">
        <f>D5&amp;AG6</f>
        <v>Ａ2</v>
      </c>
      <c r="AK6" s="21" t="str">
        <f>B6</f>
        <v>藤田</v>
      </c>
      <c r="AL6" s="21" t="str">
        <f>B7</f>
        <v>伊藤</v>
      </c>
      <c r="AM6" s="19" t="str">
        <f>E6</f>
        <v>(愛)</v>
      </c>
      <c r="AN6" s="19" t="str">
        <f>G6</f>
        <v>Libero</v>
      </c>
      <c r="AO6" s="19" t="str">
        <f>IF(G7="",G6,G7)</f>
        <v>ViVid</v>
      </c>
    </row>
    <row r="7" spans="1:41" s="19" customFormat="1" ht="15" customHeight="1">
      <c r="A7" s="408"/>
      <c r="B7" s="371" t="s">
        <v>190</v>
      </c>
      <c r="C7" s="371"/>
      <c r="D7" s="371"/>
      <c r="E7" s="480"/>
      <c r="F7" s="480"/>
      <c r="G7" s="480" t="s">
        <v>313</v>
      </c>
      <c r="H7" s="480"/>
      <c r="I7" s="480"/>
      <c r="J7" s="481"/>
      <c r="K7" s="357"/>
      <c r="L7" s="357"/>
      <c r="M7" s="357"/>
      <c r="N7" s="357"/>
      <c r="O7" s="357"/>
      <c r="P7" s="377">
        <v>2</v>
      </c>
      <c r="Q7" s="374"/>
      <c r="R7" s="2" t="s">
        <v>71</v>
      </c>
      <c r="S7" s="374">
        <v>0</v>
      </c>
      <c r="T7" s="402"/>
      <c r="U7" s="364">
        <v>1</v>
      </c>
      <c r="V7" s="364"/>
      <c r="W7" s="2" t="s">
        <v>71</v>
      </c>
      <c r="X7" s="364">
        <v>2</v>
      </c>
      <c r="Y7" s="366"/>
      <c r="Z7" s="377">
        <v>2</v>
      </c>
      <c r="AA7" s="374"/>
      <c r="AB7" s="2" t="s">
        <v>71</v>
      </c>
      <c r="AC7" s="374">
        <v>0</v>
      </c>
      <c r="AD7" s="382"/>
      <c r="AE7" s="360"/>
      <c r="AF7" s="361"/>
      <c r="AG7" s="361"/>
      <c r="AH7" s="362"/>
      <c r="AJ7" s="21"/>
      <c r="AK7" s="21"/>
      <c r="AL7" s="21"/>
    </row>
    <row r="8" spans="1:41" s="19" customFormat="1" ht="15" customHeight="1">
      <c r="A8" s="399">
        <v>2</v>
      </c>
      <c r="B8" s="491" t="s">
        <v>100</v>
      </c>
      <c r="C8" s="491"/>
      <c r="D8" s="491"/>
      <c r="E8" s="478" t="s">
        <v>106</v>
      </c>
      <c r="F8" s="478"/>
      <c r="G8" s="492" t="s">
        <v>301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×</v>
      </c>
      <c r="W8" s="346"/>
      <c r="X8" s="346"/>
      <c r="Y8" s="63"/>
      <c r="Z8" s="64"/>
      <c r="AA8" s="346" t="str">
        <f>IF(Z9="","",IF(Z9&gt;AC9,"○","×"))</f>
        <v>○</v>
      </c>
      <c r="AB8" s="346"/>
      <c r="AC8" s="346"/>
      <c r="AD8" s="65"/>
      <c r="AE8" s="329">
        <f>IF(AND(L8="",V8="",AA8=""),"",COUNTIF(K8:AD9,"○")*2+COUNTIF(K8:AD9,"×"))</f>
        <v>4</v>
      </c>
      <c r="AF8" s="330"/>
      <c r="AG8" s="330">
        <f>IF(AE8="","",RANK(AE8,AE6:AF13,))</f>
        <v>3</v>
      </c>
      <c r="AH8" s="333"/>
      <c r="AJ8" s="21" t="str">
        <f>D5&amp;AG8</f>
        <v>Ａ3</v>
      </c>
      <c r="AK8" s="21" t="str">
        <f>B8</f>
        <v>真鍋</v>
      </c>
      <c r="AL8" s="21" t="str">
        <f>B9</f>
        <v>横山</v>
      </c>
      <c r="AM8" s="19" t="str">
        <f>E8</f>
        <v>(香)</v>
      </c>
      <c r="AN8" s="19" t="str">
        <f>G8</f>
        <v>卓窓会</v>
      </c>
      <c r="AO8" s="19" t="str">
        <f>IF(G9="",G8,G9)</f>
        <v>卓窓会</v>
      </c>
    </row>
    <row r="9" spans="1:41" s="19" customFormat="1" ht="15" customHeight="1">
      <c r="A9" s="384"/>
      <c r="B9" s="371" t="s">
        <v>101</v>
      </c>
      <c r="C9" s="371"/>
      <c r="D9" s="371"/>
      <c r="E9" s="480"/>
      <c r="F9" s="480"/>
      <c r="G9" s="480"/>
      <c r="H9" s="480"/>
      <c r="I9" s="480"/>
      <c r="J9" s="481"/>
      <c r="K9" s="374">
        <f>IF(S7="","",S7)</f>
        <v>0</v>
      </c>
      <c r="L9" s="374"/>
      <c r="M9" s="5" t="s">
        <v>72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1</v>
      </c>
      <c r="V9" s="374"/>
      <c r="W9" s="5" t="s">
        <v>72</v>
      </c>
      <c r="X9" s="374">
        <v>2</v>
      </c>
      <c r="Y9" s="374"/>
      <c r="Z9" s="377">
        <v>2</v>
      </c>
      <c r="AA9" s="374"/>
      <c r="AB9" s="5" t="s">
        <v>72</v>
      </c>
      <c r="AC9" s="374">
        <v>0</v>
      </c>
      <c r="AD9" s="382"/>
      <c r="AE9" s="368"/>
      <c r="AF9" s="369"/>
      <c r="AG9" s="369"/>
      <c r="AH9" s="370"/>
      <c r="AJ9" s="21"/>
      <c r="AK9" s="21"/>
      <c r="AL9" s="21"/>
    </row>
    <row r="10" spans="1:41" s="19" customFormat="1" ht="15" customHeight="1">
      <c r="A10" s="408">
        <v>3</v>
      </c>
      <c r="B10" s="491" t="s">
        <v>314</v>
      </c>
      <c r="C10" s="491"/>
      <c r="D10" s="491"/>
      <c r="E10" s="478" t="s">
        <v>105</v>
      </c>
      <c r="F10" s="478"/>
      <c r="G10" s="478" t="s">
        <v>182</v>
      </c>
      <c r="H10" s="478"/>
      <c r="I10" s="478"/>
      <c r="J10" s="479"/>
      <c r="K10" s="61"/>
      <c r="L10" s="356" t="str">
        <f>IF(K11="","",IF(K11&gt;N11,"○","×"))</f>
        <v>○</v>
      </c>
      <c r="M10" s="356"/>
      <c r="N10" s="356"/>
      <c r="O10" s="61"/>
      <c r="P10" s="60"/>
      <c r="Q10" s="356" t="str">
        <f>IF(P11="","",IF(P11&gt;S11,"○","×"))</f>
        <v>○</v>
      </c>
      <c r="R10" s="356"/>
      <c r="S10" s="356"/>
      <c r="T10" s="68"/>
      <c r="U10" s="357"/>
      <c r="V10" s="357"/>
      <c r="W10" s="357"/>
      <c r="X10" s="357"/>
      <c r="Y10" s="357"/>
      <c r="Z10" s="60"/>
      <c r="AA10" s="356" t="str">
        <f>IF(Z11="","",IF(Z11&gt;AC11,"○","×"))</f>
        <v>○</v>
      </c>
      <c r="AB10" s="356"/>
      <c r="AC10" s="356"/>
      <c r="AD10" s="62"/>
      <c r="AE10" s="360">
        <f>IF(AND(Q10="",L10="",AA10=""),"",COUNTIF(K10:AD11,"○")*2+COUNTIF(K10:AD11,"×"))</f>
        <v>6</v>
      </c>
      <c r="AF10" s="361"/>
      <c r="AG10" s="361">
        <f>IF(AE10="","",RANK(AE10,AE6:AF13,))</f>
        <v>1</v>
      </c>
      <c r="AH10" s="362"/>
      <c r="AJ10" s="21" t="str">
        <f>D5&amp;AG10</f>
        <v>Ａ1</v>
      </c>
      <c r="AK10" s="21" t="str">
        <f>B10</f>
        <v>前川</v>
      </c>
      <c r="AL10" s="21" t="str">
        <f>B11</f>
        <v>金磯</v>
      </c>
      <c r="AM10" s="19" t="str">
        <f>E10</f>
        <v>(徳)</v>
      </c>
      <c r="AN10" s="19" t="str">
        <f>G10</f>
        <v>加茂体協</v>
      </c>
      <c r="AO10" s="19" t="str">
        <f>IF(G11="",G10,G11)</f>
        <v>名西クラブ</v>
      </c>
    </row>
    <row r="11" spans="1:41" s="19" customFormat="1" ht="15" customHeight="1">
      <c r="A11" s="408"/>
      <c r="B11" s="371" t="s">
        <v>315</v>
      </c>
      <c r="C11" s="371"/>
      <c r="D11" s="371"/>
      <c r="E11" s="480"/>
      <c r="F11" s="480"/>
      <c r="G11" s="480" t="s">
        <v>302</v>
      </c>
      <c r="H11" s="480"/>
      <c r="I11" s="480"/>
      <c r="J11" s="481"/>
      <c r="K11" s="364">
        <f>IF(X7="","",X7)</f>
        <v>2</v>
      </c>
      <c r="L11" s="364"/>
      <c r="M11" s="2" t="s">
        <v>73</v>
      </c>
      <c r="N11" s="364">
        <f>IF(U7="","",U7)</f>
        <v>1</v>
      </c>
      <c r="O11" s="364"/>
      <c r="P11" s="365">
        <f>IF(X9="","",X9)</f>
        <v>2</v>
      </c>
      <c r="Q11" s="364"/>
      <c r="R11" s="2" t="s">
        <v>73</v>
      </c>
      <c r="S11" s="364">
        <f>IF(U9="","",U9)</f>
        <v>1</v>
      </c>
      <c r="T11" s="366"/>
      <c r="U11" s="357"/>
      <c r="V11" s="357"/>
      <c r="W11" s="357"/>
      <c r="X11" s="357"/>
      <c r="Y11" s="357"/>
      <c r="Z11" s="365">
        <v>2</v>
      </c>
      <c r="AA11" s="364"/>
      <c r="AB11" s="2" t="s">
        <v>73</v>
      </c>
      <c r="AC11" s="364">
        <v>0</v>
      </c>
      <c r="AD11" s="367"/>
      <c r="AE11" s="360"/>
      <c r="AF11" s="361"/>
      <c r="AG11" s="361"/>
      <c r="AH11" s="362"/>
      <c r="AJ11" s="21"/>
      <c r="AK11" s="21"/>
      <c r="AL11" s="21"/>
    </row>
    <row r="12" spans="1:41" s="19" customFormat="1" ht="15" customHeight="1">
      <c r="A12" s="341">
        <v>4</v>
      </c>
      <c r="B12" s="482" t="s">
        <v>316</v>
      </c>
      <c r="C12" s="482"/>
      <c r="D12" s="482"/>
      <c r="E12" s="492" t="s">
        <v>107</v>
      </c>
      <c r="F12" s="492"/>
      <c r="G12" s="499" t="s">
        <v>902</v>
      </c>
      <c r="H12" s="499"/>
      <c r="I12" s="499"/>
      <c r="J12" s="500"/>
      <c r="K12" s="63"/>
      <c r="L12" s="346" t="str">
        <f>IF(K13="","",IF(K13&gt;N13,"○","×"))</f>
        <v>×</v>
      </c>
      <c r="M12" s="346"/>
      <c r="N12" s="346"/>
      <c r="O12" s="63"/>
      <c r="P12" s="64"/>
      <c r="Q12" s="346" t="str">
        <f>IF(P13="","",IF(P13&gt;S13,"○","×"))</f>
        <v>×</v>
      </c>
      <c r="R12" s="346"/>
      <c r="S12" s="346"/>
      <c r="T12" s="67"/>
      <c r="U12" s="63"/>
      <c r="V12" s="346" t="str">
        <f>IF(U13="","",IF(U13&gt;X13,"○","×"))</f>
        <v>×</v>
      </c>
      <c r="W12" s="346"/>
      <c r="X12" s="346"/>
      <c r="Y12" s="63"/>
      <c r="Z12" s="347"/>
      <c r="AA12" s="348"/>
      <c r="AB12" s="348"/>
      <c r="AC12" s="348"/>
      <c r="AD12" s="349"/>
      <c r="AE12" s="329">
        <f>IF(AND(Q12="",V12="",L12=""),"",COUNTIF(K12:AD13,"○")*2+COUNTIF(K12:AD13,"×"))</f>
        <v>3</v>
      </c>
      <c r="AF12" s="330"/>
      <c r="AG12" s="330">
        <f>IF(AE12="","",RANK(AE12,AE6:AF13,))</f>
        <v>4</v>
      </c>
      <c r="AH12" s="333"/>
      <c r="AJ12" s="21" t="str">
        <f>D5&amp;AG12</f>
        <v>Ａ4</v>
      </c>
      <c r="AK12" s="21" t="str">
        <f>B12</f>
        <v>野口</v>
      </c>
      <c r="AL12" s="21" t="str">
        <f>B13</f>
        <v>曽我</v>
      </c>
      <c r="AM12" s="19" t="str">
        <f>E12</f>
        <v>(愛)</v>
      </c>
      <c r="AN12" s="19" t="str">
        <f>G12</f>
        <v>ゴールドジム新居浜</v>
      </c>
      <c r="AO12" s="19" t="str">
        <f>IF(G13="",G12,G13)</f>
        <v>ゴールドジム新居浜</v>
      </c>
    </row>
    <row r="13" spans="1:41" s="21" customFormat="1" ht="15" customHeight="1">
      <c r="A13" s="342"/>
      <c r="B13" s="308" t="s">
        <v>121</v>
      </c>
      <c r="C13" s="308"/>
      <c r="D13" s="308"/>
      <c r="E13" s="472"/>
      <c r="F13" s="472"/>
      <c r="G13" s="501"/>
      <c r="H13" s="501"/>
      <c r="I13" s="501"/>
      <c r="J13" s="502"/>
      <c r="K13" s="336">
        <f>IF(AC7="","",AC7)</f>
        <v>0</v>
      </c>
      <c r="L13" s="336"/>
      <c r="M13" s="6" t="s">
        <v>73</v>
      </c>
      <c r="N13" s="336">
        <f>IF(Z7="","",Z7)</f>
        <v>2</v>
      </c>
      <c r="O13" s="336"/>
      <c r="P13" s="339">
        <f>IF(AC9="","",AC9)</f>
        <v>0</v>
      </c>
      <c r="Q13" s="336"/>
      <c r="R13" s="6" t="s">
        <v>73</v>
      </c>
      <c r="S13" s="336">
        <f>IF(Z9="","",Z9)</f>
        <v>2</v>
      </c>
      <c r="T13" s="340"/>
      <c r="U13" s="336">
        <f>IF(AC11="","",AC11)</f>
        <v>0</v>
      </c>
      <c r="V13" s="336"/>
      <c r="W13" s="6" t="s">
        <v>73</v>
      </c>
      <c r="X13" s="336">
        <f>IF(Z11="","",Z11)</f>
        <v>2</v>
      </c>
      <c r="Y13" s="336"/>
      <c r="Z13" s="350"/>
      <c r="AA13" s="351"/>
      <c r="AB13" s="351"/>
      <c r="AC13" s="351"/>
      <c r="AD13" s="352"/>
      <c r="AE13" s="331"/>
      <c r="AF13" s="332"/>
      <c r="AG13" s="332"/>
      <c r="AH13" s="334"/>
      <c r="AM13" s="19"/>
      <c r="AN13" s="19"/>
      <c r="AO13" s="19"/>
    </row>
    <row r="14" spans="1:41" s="21" customFormat="1" ht="5.099999999999999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1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338">
        <v>18</v>
      </c>
      <c r="Z15" s="338"/>
      <c r="AA15" s="337" t="s">
        <v>68</v>
      </c>
      <c r="AB15" s="338"/>
      <c r="AC15" s="338"/>
    </row>
    <row r="16" spans="1:41" s="21" customFormat="1" ht="15" customHeight="1">
      <c r="A16" s="25"/>
      <c r="B16" s="29"/>
      <c r="C16" s="29"/>
      <c r="D16" s="4" t="s">
        <v>4</v>
      </c>
      <c r="E16" s="483" t="s">
        <v>25</v>
      </c>
      <c r="F16" s="392"/>
      <c r="G16" s="392"/>
      <c r="H16" s="29"/>
      <c r="I16" s="29"/>
      <c r="J16" s="26"/>
      <c r="K16" s="484" t="str">
        <f>B17</f>
        <v>高橋</v>
      </c>
      <c r="L16" s="484"/>
      <c r="M16" s="36" t="s">
        <v>18</v>
      </c>
      <c r="N16" s="484" t="str">
        <f>B18</f>
        <v>松田</v>
      </c>
      <c r="O16" s="484"/>
      <c r="P16" s="486" t="str">
        <f>B19</f>
        <v>川人</v>
      </c>
      <c r="Q16" s="484"/>
      <c r="R16" s="36" t="s">
        <v>18</v>
      </c>
      <c r="S16" s="484" t="str">
        <f>B20</f>
        <v>山下</v>
      </c>
      <c r="T16" s="487"/>
      <c r="U16" s="484" t="str">
        <f>B21</f>
        <v>堀</v>
      </c>
      <c r="V16" s="484"/>
      <c r="W16" s="36" t="s">
        <v>18</v>
      </c>
      <c r="X16" s="484" t="str">
        <f>B22</f>
        <v>日浅</v>
      </c>
      <c r="Y16" s="484"/>
      <c r="Z16" s="395" t="s">
        <v>17</v>
      </c>
      <c r="AA16" s="396"/>
      <c r="AB16" s="397" t="s">
        <v>13</v>
      </c>
      <c r="AC16" s="398"/>
    </row>
    <row r="17" spans="1:41" s="21" customFormat="1" ht="15" customHeight="1">
      <c r="A17" s="422">
        <v>1</v>
      </c>
      <c r="B17" s="470" t="s">
        <v>95</v>
      </c>
      <c r="C17" s="470"/>
      <c r="D17" s="470"/>
      <c r="E17" s="492" t="s">
        <v>106</v>
      </c>
      <c r="F17" s="492"/>
      <c r="G17" s="471" t="s">
        <v>267</v>
      </c>
      <c r="H17" s="471"/>
      <c r="I17" s="471"/>
      <c r="J17" s="473"/>
      <c r="K17" s="485"/>
      <c r="L17" s="485"/>
      <c r="M17" s="485"/>
      <c r="N17" s="485"/>
      <c r="O17" s="485"/>
      <c r="P17" s="48"/>
      <c r="Q17" s="388" t="str">
        <f>IF(P18="","",IF(P18&gt;S18,"○","×"))</f>
        <v>×</v>
      </c>
      <c r="R17" s="388"/>
      <c r="S17" s="388"/>
      <c r="T17" s="59"/>
      <c r="U17" s="58"/>
      <c r="V17" s="388" t="str">
        <f>IF(U18="","",IF(U18&gt;X18,"○","×"))</f>
        <v>○</v>
      </c>
      <c r="W17" s="388"/>
      <c r="X17" s="388"/>
      <c r="Y17" s="59"/>
      <c r="Z17" s="495">
        <f>IF(AND(L17="",Q17="",V17=""),"",COUNTIF(K17:Y18,"○")*2+COUNTIF(K17:Y18,"×"))</f>
        <v>3</v>
      </c>
      <c r="AA17" s="496"/>
      <c r="AB17" s="496">
        <f>IF(Z17="","",RANK(Z17,Z17:AA22,))</f>
        <v>2</v>
      </c>
      <c r="AC17" s="497"/>
      <c r="AJ17" s="21" t="str">
        <f>D16&amp;AB17</f>
        <v>Ｂ2</v>
      </c>
      <c r="AK17" s="21" t="str">
        <f>B17</f>
        <v>高橋</v>
      </c>
      <c r="AL17" s="21" t="str">
        <f>B18</f>
        <v>松田</v>
      </c>
      <c r="AM17" s="19" t="str">
        <f>E17</f>
        <v>(香)</v>
      </c>
      <c r="AN17" s="19" t="str">
        <f>G17</f>
        <v>花梨クラブ</v>
      </c>
      <c r="AO17" s="19" t="str">
        <f>IF(G18="",G17,G18)</f>
        <v>花梨クラブ</v>
      </c>
    </row>
    <row r="18" spans="1:41" s="21" customFormat="1" ht="15" customHeight="1">
      <c r="A18" s="422"/>
      <c r="B18" s="371" t="s">
        <v>317</v>
      </c>
      <c r="C18" s="371"/>
      <c r="D18" s="371"/>
      <c r="E18" s="478"/>
      <c r="F18" s="478"/>
      <c r="G18" s="480"/>
      <c r="H18" s="480"/>
      <c r="I18" s="480"/>
      <c r="J18" s="481"/>
      <c r="K18" s="357"/>
      <c r="L18" s="357"/>
      <c r="M18" s="357"/>
      <c r="N18" s="357"/>
      <c r="O18" s="357"/>
      <c r="P18" s="365">
        <v>1</v>
      </c>
      <c r="Q18" s="364"/>
      <c r="R18" s="2" t="s">
        <v>8</v>
      </c>
      <c r="S18" s="364">
        <v>2</v>
      </c>
      <c r="T18" s="366"/>
      <c r="U18" s="364">
        <v>2</v>
      </c>
      <c r="V18" s="364"/>
      <c r="W18" s="2" t="s">
        <v>8</v>
      </c>
      <c r="X18" s="364">
        <v>0</v>
      </c>
      <c r="Y18" s="366"/>
      <c r="Z18" s="360"/>
      <c r="AA18" s="361"/>
      <c r="AB18" s="361"/>
      <c r="AC18" s="362"/>
      <c r="AM18" s="19"/>
      <c r="AN18" s="19"/>
      <c r="AO18" s="19"/>
    </row>
    <row r="19" spans="1:41" s="21" customFormat="1" ht="15" customHeight="1">
      <c r="A19" s="341">
        <v>2</v>
      </c>
      <c r="B19" s="491" t="s">
        <v>318</v>
      </c>
      <c r="C19" s="491"/>
      <c r="D19" s="491"/>
      <c r="E19" s="492" t="s">
        <v>105</v>
      </c>
      <c r="F19" s="492"/>
      <c r="G19" s="478" t="s">
        <v>302</v>
      </c>
      <c r="H19" s="478"/>
      <c r="I19" s="478"/>
      <c r="J19" s="479"/>
      <c r="K19" s="63"/>
      <c r="L19" s="346" t="str">
        <f>IF(K20="","",IF(K20&gt;N20,"○","×"))</f>
        <v>○</v>
      </c>
      <c r="M19" s="346"/>
      <c r="N19" s="346"/>
      <c r="O19" s="63"/>
      <c r="P19" s="347"/>
      <c r="Q19" s="348"/>
      <c r="R19" s="348"/>
      <c r="S19" s="348"/>
      <c r="T19" s="378"/>
      <c r="U19" s="63"/>
      <c r="V19" s="346" t="str">
        <f>IF(U20="","",IF(U20&gt;X20,"○","×"))</f>
        <v>○</v>
      </c>
      <c r="W19" s="346"/>
      <c r="X19" s="346"/>
      <c r="Y19" s="63"/>
      <c r="Z19" s="329">
        <f>IF(AND(L19="",Q19="",V19=""),"",COUNTIF(K19:Y20,"○")*2+COUNTIF(K19:Y20,"×"))</f>
        <v>4</v>
      </c>
      <c r="AA19" s="330"/>
      <c r="AB19" s="330">
        <f>IF(Z19="","",RANK(Z19,Z17:AA22,))</f>
        <v>1</v>
      </c>
      <c r="AC19" s="333"/>
      <c r="AJ19" s="21" t="str">
        <f>D16&amp;AB19</f>
        <v>Ｂ1</v>
      </c>
      <c r="AK19" s="21" t="str">
        <f>B19</f>
        <v>川人</v>
      </c>
      <c r="AL19" s="21" t="str">
        <f>B20</f>
        <v>山下</v>
      </c>
      <c r="AM19" s="19" t="str">
        <f>E19</f>
        <v>(徳)</v>
      </c>
      <c r="AN19" s="19" t="str">
        <f>G19</f>
        <v>名西クラブ</v>
      </c>
      <c r="AO19" s="19" t="str">
        <f>IF(G20="",G19,G20)</f>
        <v>川内体協</v>
      </c>
    </row>
    <row r="20" spans="1:41" s="21" customFormat="1" ht="15" customHeight="1">
      <c r="A20" s="353"/>
      <c r="B20" s="371" t="s">
        <v>257</v>
      </c>
      <c r="C20" s="371"/>
      <c r="D20" s="371"/>
      <c r="E20" s="480"/>
      <c r="F20" s="480"/>
      <c r="G20" s="480" t="s">
        <v>319</v>
      </c>
      <c r="H20" s="480"/>
      <c r="I20" s="480"/>
      <c r="J20" s="481"/>
      <c r="K20" s="374">
        <f>IF(S18="","",S18)</f>
        <v>2</v>
      </c>
      <c r="L20" s="374"/>
      <c r="M20" s="5" t="s">
        <v>8</v>
      </c>
      <c r="N20" s="374">
        <f>IF(P18="","",P18)</f>
        <v>1</v>
      </c>
      <c r="O20" s="374"/>
      <c r="P20" s="379"/>
      <c r="Q20" s="380"/>
      <c r="R20" s="380"/>
      <c r="S20" s="380"/>
      <c r="T20" s="381"/>
      <c r="U20" s="374">
        <v>2</v>
      </c>
      <c r="V20" s="374"/>
      <c r="W20" s="5" t="s">
        <v>8</v>
      </c>
      <c r="X20" s="374">
        <v>0</v>
      </c>
      <c r="Y20" s="374"/>
      <c r="Z20" s="368"/>
      <c r="AA20" s="369"/>
      <c r="AB20" s="369"/>
      <c r="AC20" s="370"/>
      <c r="AM20" s="19"/>
      <c r="AN20" s="19"/>
      <c r="AO20" s="19"/>
    </row>
    <row r="21" spans="1:41" s="21" customFormat="1" ht="15" customHeight="1">
      <c r="A21" s="341">
        <v>3</v>
      </c>
      <c r="B21" s="482" t="s">
        <v>320</v>
      </c>
      <c r="C21" s="482"/>
      <c r="D21" s="482"/>
      <c r="E21" s="478" t="s">
        <v>107</v>
      </c>
      <c r="F21" s="478"/>
      <c r="G21" s="492" t="s">
        <v>297</v>
      </c>
      <c r="H21" s="492"/>
      <c r="I21" s="492"/>
      <c r="J21" s="494"/>
      <c r="K21" s="66"/>
      <c r="L21" s="346" t="str">
        <f>IF(K22="","",IF(K22&gt;N22,"○","×"))</f>
        <v>×</v>
      </c>
      <c r="M21" s="346"/>
      <c r="N21" s="346"/>
      <c r="O21" s="63"/>
      <c r="P21" s="64"/>
      <c r="Q21" s="346" t="str">
        <f>IF(P22="","",IF(P22&gt;S22,"○","×"))</f>
        <v>×</v>
      </c>
      <c r="R21" s="346"/>
      <c r="S21" s="346"/>
      <c r="T21" s="67"/>
      <c r="U21" s="348"/>
      <c r="V21" s="348"/>
      <c r="W21" s="348"/>
      <c r="X21" s="348"/>
      <c r="Y21" s="349"/>
      <c r="Z21" s="360">
        <f>IF(AND(L21="",Q21="",V21=""),"",COUNTIF(K21:Y22,"○")*2+COUNTIF(K21:Y22,"×"))</f>
        <v>2</v>
      </c>
      <c r="AA21" s="361"/>
      <c r="AB21" s="361">
        <f>IF(Z21="","",RANK(Z21,Z17:AA22,))</f>
        <v>3</v>
      </c>
      <c r="AC21" s="362"/>
      <c r="AJ21" s="21" t="str">
        <f>D16&amp;AB21</f>
        <v>Ｂ3</v>
      </c>
      <c r="AK21" s="21" t="str">
        <f>B21</f>
        <v>堀</v>
      </c>
      <c r="AL21" s="21" t="str">
        <f>B22</f>
        <v>日浅</v>
      </c>
      <c r="AM21" s="19" t="str">
        <f>E21</f>
        <v>(愛)</v>
      </c>
      <c r="AN21" s="19" t="str">
        <f>G21</f>
        <v>アシスト</v>
      </c>
      <c r="AO21" s="19" t="str">
        <f>IF(G22="",G21,G22)</f>
        <v>アシスト</v>
      </c>
    </row>
    <row r="22" spans="1:41" s="21" customFormat="1" ht="15" customHeight="1">
      <c r="A22" s="342"/>
      <c r="B22" s="308" t="s">
        <v>289</v>
      </c>
      <c r="C22" s="308"/>
      <c r="D22" s="308"/>
      <c r="E22" s="480"/>
      <c r="F22" s="480"/>
      <c r="G22" s="472"/>
      <c r="H22" s="472"/>
      <c r="I22" s="472"/>
      <c r="J22" s="476"/>
      <c r="K22" s="335">
        <f>IF(X18="","",X18)</f>
        <v>0</v>
      </c>
      <c r="L22" s="336"/>
      <c r="M22" s="6" t="s">
        <v>8</v>
      </c>
      <c r="N22" s="336">
        <f>IF(U18="","",U18)</f>
        <v>2</v>
      </c>
      <c r="O22" s="336"/>
      <c r="P22" s="339">
        <f>IF(X20="","",X20)</f>
        <v>0</v>
      </c>
      <c r="Q22" s="336"/>
      <c r="R22" s="6" t="s">
        <v>8</v>
      </c>
      <c r="S22" s="336">
        <f>IF(U20="","",U20)</f>
        <v>2</v>
      </c>
      <c r="T22" s="340"/>
      <c r="U22" s="351"/>
      <c r="V22" s="351"/>
      <c r="W22" s="351"/>
      <c r="X22" s="351"/>
      <c r="Y22" s="352"/>
      <c r="Z22" s="331"/>
      <c r="AA22" s="332"/>
      <c r="AB22" s="332"/>
      <c r="AC22" s="334"/>
      <c r="AM22" s="19"/>
      <c r="AN22" s="19"/>
      <c r="AO22" s="19"/>
    </row>
    <row r="23" spans="1:41" s="21" customFormat="1" ht="5.0999999999999996" customHeight="1">
      <c r="A23" s="17"/>
      <c r="B23" s="76"/>
      <c r="C23" s="76"/>
      <c r="D23" s="76"/>
      <c r="E23" s="76"/>
      <c r="F23" s="76"/>
      <c r="G23" s="18"/>
      <c r="H23" s="18"/>
      <c r="I23" s="18"/>
      <c r="J23" s="18"/>
      <c r="K23" s="16"/>
      <c r="L23" s="16"/>
      <c r="M23" s="17"/>
      <c r="N23" s="16"/>
      <c r="O23" s="16"/>
      <c r="P23" s="16"/>
      <c r="Q23" s="16"/>
      <c r="R23" s="17"/>
      <c r="S23" s="16"/>
      <c r="T23" s="16"/>
      <c r="U23" s="17"/>
      <c r="V23" s="17"/>
      <c r="W23" s="17"/>
      <c r="X23" s="17"/>
      <c r="Y23" s="17"/>
      <c r="Z23" s="16"/>
      <c r="AA23" s="16"/>
      <c r="AB23" s="16"/>
      <c r="AC23" s="16"/>
    </row>
    <row r="24" spans="1:41" s="21" customFormat="1" ht="15" customHeight="1">
      <c r="A24" s="17"/>
      <c r="B24" s="80"/>
      <c r="C24" s="80"/>
      <c r="D24" s="80"/>
      <c r="E24" s="80"/>
      <c r="F24" s="80"/>
      <c r="G24" s="18"/>
      <c r="H24" s="18"/>
      <c r="I24" s="18"/>
      <c r="J24" s="18"/>
      <c r="K24" s="16"/>
      <c r="L24" s="16"/>
      <c r="M24" s="17"/>
      <c r="N24" s="16"/>
      <c r="O24" s="16"/>
      <c r="P24" s="16"/>
      <c r="Q24" s="16"/>
      <c r="R24" s="17"/>
      <c r="S24" s="16"/>
      <c r="T24" s="16"/>
      <c r="U24" s="17"/>
      <c r="V24" s="17"/>
      <c r="W24" s="17"/>
      <c r="X24" s="17"/>
      <c r="Y24" s="338">
        <v>18</v>
      </c>
      <c r="Z24" s="338"/>
      <c r="AA24" s="337" t="s">
        <v>2</v>
      </c>
      <c r="AB24" s="338"/>
      <c r="AC24" s="338"/>
    </row>
    <row r="25" spans="1:41" s="21" customFormat="1" ht="15" customHeight="1">
      <c r="A25" s="25"/>
      <c r="B25" s="29"/>
      <c r="C25" s="29"/>
      <c r="D25" s="4" t="s">
        <v>5</v>
      </c>
      <c r="E25" s="483" t="s">
        <v>25</v>
      </c>
      <c r="F25" s="392"/>
      <c r="G25" s="392"/>
      <c r="H25" s="29"/>
      <c r="I25" s="29"/>
      <c r="J25" s="26"/>
      <c r="K25" s="484" t="str">
        <f>B62</f>
        <v>松本</v>
      </c>
      <c r="L25" s="484"/>
      <c r="M25" s="36" t="s">
        <v>18</v>
      </c>
      <c r="N25" s="484" t="str">
        <f>B63</f>
        <v>布村</v>
      </c>
      <c r="O25" s="484"/>
      <c r="P25" s="486" t="str">
        <f>B28</f>
        <v>田鍋</v>
      </c>
      <c r="Q25" s="484"/>
      <c r="R25" s="36" t="s">
        <v>18</v>
      </c>
      <c r="S25" s="484" t="str">
        <f>B29</f>
        <v>八木</v>
      </c>
      <c r="T25" s="487"/>
      <c r="U25" s="484" t="str">
        <f>B30</f>
        <v>戎</v>
      </c>
      <c r="V25" s="484"/>
      <c r="W25" s="36" t="s">
        <v>18</v>
      </c>
      <c r="X25" s="484" t="str">
        <f>B31</f>
        <v>山科</v>
      </c>
      <c r="Y25" s="484"/>
      <c r="Z25" s="395" t="s">
        <v>17</v>
      </c>
      <c r="AA25" s="396"/>
      <c r="AB25" s="397" t="s">
        <v>13</v>
      </c>
      <c r="AC25" s="398"/>
    </row>
    <row r="26" spans="1:41" s="21" customFormat="1" ht="15" customHeight="1">
      <c r="A26" s="422">
        <v>1</v>
      </c>
      <c r="B26" s="470" t="s">
        <v>118</v>
      </c>
      <c r="C26" s="470"/>
      <c r="D26" s="470"/>
      <c r="E26" s="478" t="s">
        <v>107</v>
      </c>
      <c r="F26" s="478"/>
      <c r="G26" s="478" t="s">
        <v>330</v>
      </c>
      <c r="H26" s="478"/>
      <c r="I26" s="478"/>
      <c r="J26" s="479"/>
      <c r="K26" s="485"/>
      <c r="L26" s="485"/>
      <c r="M26" s="485"/>
      <c r="N26" s="485"/>
      <c r="O26" s="485"/>
      <c r="P26" s="48"/>
      <c r="Q26" s="388" t="str">
        <f>IF(P27="","",IF(P27&gt;S27,"○","×"))</f>
        <v>○</v>
      </c>
      <c r="R26" s="388"/>
      <c r="S26" s="388"/>
      <c r="T26" s="59"/>
      <c r="U26" s="58"/>
      <c r="V26" s="388" t="str">
        <f>IF(U27="","",IF(U27&gt;X27,"○","×"))</f>
        <v>○</v>
      </c>
      <c r="W26" s="388"/>
      <c r="X26" s="388"/>
      <c r="Y26" s="59"/>
      <c r="Z26" s="495">
        <f>IF(AND(L26="",Q26="",V26=""),"",COUNTIF(K26:Y27,"○")*2+COUNTIF(K26:Y27,"×"))</f>
        <v>4</v>
      </c>
      <c r="AA26" s="496"/>
      <c r="AB26" s="496">
        <f>IF(Z26="","",RANK(Z26,Z26:AA31,))</f>
        <v>1</v>
      </c>
      <c r="AC26" s="497"/>
      <c r="AJ26" s="21" t="str">
        <f>D25&amp;AB26</f>
        <v>Ｃ1</v>
      </c>
      <c r="AK26" s="21" t="str">
        <f>B26</f>
        <v>白井</v>
      </c>
      <c r="AL26" s="21" t="str">
        <f>B27</f>
        <v>渡部</v>
      </c>
      <c r="AM26" s="19" t="str">
        <f>E26</f>
        <v>(愛)</v>
      </c>
      <c r="AN26" s="19" t="str">
        <f>G26</f>
        <v>タカタスポーツ</v>
      </c>
      <c r="AO26" s="19" t="str">
        <f>IF(G27="",G26,G27)</f>
        <v>つばき愛卓会</v>
      </c>
    </row>
    <row r="27" spans="1:41" s="21" customFormat="1" ht="15" customHeight="1">
      <c r="A27" s="422"/>
      <c r="B27" s="371" t="s">
        <v>119</v>
      </c>
      <c r="C27" s="371"/>
      <c r="D27" s="371"/>
      <c r="E27" s="478"/>
      <c r="F27" s="478"/>
      <c r="G27" s="480" t="s">
        <v>331</v>
      </c>
      <c r="H27" s="480"/>
      <c r="I27" s="480"/>
      <c r="J27" s="481"/>
      <c r="K27" s="357"/>
      <c r="L27" s="357"/>
      <c r="M27" s="357"/>
      <c r="N27" s="357"/>
      <c r="O27" s="357"/>
      <c r="P27" s="365">
        <v>2</v>
      </c>
      <c r="Q27" s="364"/>
      <c r="R27" s="2" t="s">
        <v>8</v>
      </c>
      <c r="S27" s="364">
        <v>0</v>
      </c>
      <c r="T27" s="366"/>
      <c r="U27" s="364">
        <v>2</v>
      </c>
      <c r="V27" s="364"/>
      <c r="W27" s="2" t="s">
        <v>8</v>
      </c>
      <c r="X27" s="364">
        <v>0</v>
      </c>
      <c r="Y27" s="366"/>
      <c r="Z27" s="360"/>
      <c r="AA27" s="361"/>
      <c r="AB27" s="361"/>
      <c r="AC27" s="362"/>
      <c r="AM27" s="19"/>
      <c r="AN27" s="19"/>
      <c r="AO27" s="19"/>
    </row>
    <row r="28" spans="1:41" s="21" customFormat="1" ht="15" customHeight="1">
      <c r="A28" s="341">
        <v>2</v>
      </c>
      <c r="B28" s="491" t="s">
        <v>321</v>
      </c>
      <c r="C28" s="491"/>
      <c r="D28" s="491"/>
      <c r="E28" s="492" t="s">
        <v>108</v>
      </c>
      <c r="F28" s="492"/>
      <c r="G28" s="478" t="s">
        <v>90</v>
      </c>
      <c r="H28" s="478"/>
      <c r="I28" s="478"/>
      <c r="J28" s="479"/>
      <c r="K28" s="63"/>
      <c r="L28" s="346" t="str">
        <f>IF(K29="","",IF(K29&gt;N29,"○","×"))</f>
        <v>×</v>
      </c>
      <c r="M28" s="346"/>
      <c r="N28" s="346"/>
      <c r="O28" s="63"/>
      <c r="P28" s="347"/>
      <c r="Q28" s="348"/>
      <c r="R28" s="348"/>
      <c r="S28" s="348"/>
      <c r="T28" s="378"/>
      <c r="U28" s="63"/>
      <c r="V28" s="346" t="str">
        <f>IF(U29="","",IF(U29&gt;X29,"○","×"))</f>
        <v>○</v>
      </c>
      <c r="W28" s="346"/>
      <c r="X28" s="346"/>
      <c r="Y28" s="63"/>
      <c r="Z28" s="329">
        <f>IF(AND(L28="",Q28="",V28=""),"",COUNTIF(K28:Y29,"○")*2+COUNTIF(K28:Y29,"×"))</f>
        <v>3</v>
      </c>
      <c r="AA28" s="330"/>
      <c r="AB28" s="330">
        <f>IF(Z28="","",RANK(Z28,Z26:AA31,))</f>
        <v>2</v>
      </c>
      <c r="AC28" s="333"/>
      <c r="AJ28" s="21" t="str">
        <f>D25&amp;AB28</f>
        <v>Ｃ2</v>
      </c>
      <c r="AK28" s="21" t="str">
        <f>B28</f>
        <v>田鍋</v>
      </c>
      <c r="AL28" s="21" t="str">
        <f>B29</f>
        <v>八木</v>
      </c>
      <c r="AM28" s="19" t="str">
        <f>E28</f>
        <v>(高)</v>
      </c>
      <c r="AN28" s="19" t="str">
        <f>G28</f>
        <v>ピンポン館</v>
      </c>
      <c r="AO28" s="19" t="str">
        <f>IF(G29="",G28,G29)</f>
        <v>四国銀行</v>
      </c>
    </row>
    <row r="29" spans="1:41" s="21" customFormat="1" ht="15" customHeight="1">
      <c r="A29" s="353"/>
      <c r="B29" s="371" t="s">
        <v>102</v>
      </c>
      <c r="C29" s="371"/>
      <c r="D29" s="371"/>
      <c r="E29" s="480"/>
      <c r="F29" s="480"/>
      <c r="G29" s="478" t="s">
        <v>322</v>
      </c>
      <c r="H29" s="478"/>
      <c r="I29" s="478"/>
      <c r="J29" s="479"/>
      <c r="K29" s="374">
        <f>IF(S27="","",S27)</f>
        <v>0</v>
      </c>
      <c r="L29" s="374"/>
      <c r="M29" s="5" t="s">
        <v>8</v>
      </c>
      <c r="N29" s="374">
        <f>IF(P27="","",P27)</f>
        <v>2</v>
      </c>
      <c r="O29" s="374"/>
      <c r="P29" s="379"/>
      <c r="Q29" s="380"/>
      <c r="R29" s="380"/>
      <c r="S29" s="380"/>
      <c r="T29" s="381"/>
      <c r="U29" s="374">
        <v>2</v>
      </c>
      <c r="V29" s="374"/>
      <c r="W29" s="5" t="s">
        <v>8</v>
      </c>
      <c r="X29" s="374">
        <v>0</v>
      </c>
      <c r="Y29" s="374"/>
      <c r="Z29" s="368"/>
      <c r="AA29" s="369"/>
      <c r="AB29" s="369"/>
      <c r="AC29" s="370"/>
      <c r="AM29" s="19"/>
      <c r="AN29" s="19"/>
      <c r="AO29" s="19"/>
    </row>
    <row r="30" spans="1:41" s="21" customFormat="1" ht="15" customHeight="1">
      <c r="A30" s="341">
        <v>3</v>
      </c>
      <c r="B30" s="482" t="s">
        <v>579</v>
      </c>
      <c r="C30" s="482"/>
      <c r="D30" s="482"/>
      <c r="E30" s="478" t="s">
        <v>107</v>
      </c>
      <c r="F30" s="478"/>
      <c r="G30" s="492" t="s">
        <v>853</v>
      </c>
      <c r="H30" s="492"/>
      <c r="I30" s="492"/>
      <c r="J30" s="494"/>
      <c r="K30" s="66"/>
      <c r="L30" s="346" t="str">
        <f>IF(K31="","",IF(K31&gt;N31,"○","×"))</f>
        <v>×</v>
      </c>
      <c r="M30" s="346"/>
      <c r="N30" s="346"/>
      <c r="O30" s="63"/>
      <c r="P30" s="64"/>
      <c r="Q30" s="346" t="str">
        <f>IF(P31="","",IF(P31&gt;S31,"○","×"))</f>
        <v>×</v>
      </c>
      <c r="R30" s="346"/>
      <c r="S30" s="346"/>
      <c r="T30" s="67"/>
      <c r="U30" s="348"/>
      <c r="V30" s="348"/>
      <c r="W30" s="348"/>
      <c r="X30" s="348"/>
      <c r="Y30" s="349"/>
      <c r="Z30" s="360">
        <f>IF(AND(L30="",Q30="",V30=""),"",COUNTIF(K30:Y31,"○")*2+COUNTIF(K30:Y31,"×"))</f>
        <v>2</v>
      </c>
      <c r="AA30" s="361"/>
      <c r="AB30" s="361">
        <f>IF(Z30="","",RANK(Z30,Z26:AA31,))</f>
        <v>3</v>
      </c>
      <c r="AC30" s="362"/>
      <c r="AJ30" s="21" t="str">
        <f>D25&amp;AB30</f>
        <v>Ｃ3</v>
      </c>
      <c r="AK30" s="21" t="str">
        <f>B30</f>
        <v>戎</v>
      </c>
      <c r="AL30" s="21" t="str">
        <f>B31</f>
        <v>山科</v>
      </c>
      <c r="AM30" s="19" t="str">
        <f>E30</f>
        <v>(愛)</v>
      </c>
      <c r="AN30" s="19" t="str">
        <f>G30</f>
        <v>泉　会</v>
      </c>
      <c r="AO30" s="19" t="str">
        <f>IF(G31="",G30,G31)</f>
        <v>ViVid</v>
      </c>
    </row>
    <row r="31" spans="1:41" s="21" customFormat="1" ht="15" customHeight="1">
      <c r="A31" s="342"/>
      <c r="B31" s="308" t="s">
        <v>147</v>
      </c>
      <c r="C31" s="308"/>
      <c r="D31" s="308"/>
      <c r="E31" s="472"/>
      <c r="F31" s="472"/>
      <c r="G31" s="472" t="s">
        <v>313</v>
      </c>
      <c r="H31" s="472"/>
      <c r="I31" s="472"/>
      <c r="J31" s="476"/>
      <c r="K31" s="335">
        <f>IF(X27="","",X27)</f>
        <v>0</v>
      </c>
      <c r="L31" s="336"/>
      <c r="M31" s="6" t="s">
        <v>8</v>
      </c>
      <c r="N31" s="336">
        <f>IF(U27="","",U27)</f>
        <v>2</v>
      </c>
      <c r="O31" s="336"/>
      <c r="P31" s="339">
        <f>IF(X29="","",X29)</f>
        <v>0</v>
      </c>
      <c r="Q31" s="336"/>
      <c r="R31" s="6" t="s">
        <v>8</v>
      </c>
      <c r="S31" s="336">
        <f>IF(U29="","",U29)</f>
        <v>2</v>
      </c>
      <c r="T31" s="340"/>
      <c r="U31" s="351"/>
      <c r="V31" s="351"/>
      <c r="W31" s="351"/>
      <c r="X31" s="351"/>
      <c r="Y31" s="352"/>
      <c r="Z31" s="331"/>
      <c r="AA31" s="332"/>
      <c r="AB31" s="332"/>
      <c r="AC31" s="334"/>
      <c r="AM31" s="19"/>
      <c r="AN31" s="19"/>
      <c r="AO31" s="19"/>
    </row>
    <row r="32" spans="1:41" s="21" customFormat="1" ht="5.0999999999999996" customHeight="1"/>
    <row r="33" spans="1:41" s="21" customFormat="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38">
        <v>19</v>
      </c>
      <c r="Z33" s="338"/>
      <c r="AA33" s="337" t="s">
        <v>68</v>
      </c>
      <c r="AB33" s="338"/>
      <c r="AC33" s="338"/>
    </row>
    <row r="34" spans="1:41" s="21" customFormat="1" ht="15" customHeight="1">
      <c r="A34" s="25"/>
      <c r="B34" s="29"/>
      <c r="C34" s="29"/>
      <c r="D34" s="4" t="s">
        <v>6</v>
      </c>
      <c r="E34" s="483" t="s">
        <v>25</v>
      </c>
      <c r="F34" s="392"/>
      <c r="G34" s="392"/>
      <c r="H34" s="29"/>
      <c r="I34" s="29"/>
      <c r="J34" s="26"/>
      <c r="K34" s="484" t="str">
        <f>B35</f>
        <v>小田</v>
      </c>
      <c r="L34" s="484"/>
      <c r="M34" s="36" t="s">
        <v>18</v>
      </c>
      <c r="N34" s="484" t="str">
        <f>B36</f>
        <v>田内</v>
      </c>
      <c r="O34" s="484"/>
      <c r="P34" s="486" t="str">
        <f>B37</f>
        <v>林</v>
      </c>
      <c r="Q34" s="484"/>
      <c r="R34" s="36" t="s">
        <v>18</v>
      </c>
      <c r="S34" s="484" t="str">
        <f>B38</f>
        <v>佐々木</v>
      </c>
      <c r="T34" s="487"/>
      <c r="U34" s="484" t="str">
        <f>B39</f>
        <v>伊藤</v>
      </c>
      <c r="V34" s="484"/>
      <c r="W34" s="36" t="s">
        <v>18</v>
      </c>
      <c r="X34" s="484" t="str">
        <f>B40</f>
        <v>細川</v>
      </c>
      <c r="Y34" s="484"/>
      <c r="Z34" s="395" t="s">
        <v>17</v>
      </c>
      <c r="AA34" s="396"/>
      <c r="AB34" s="397" t="s">
        <v>13</v>
      </c>
      <c r="AC34" s="398"/>
    </row>
    <row r="35" spans="1:41" s="21" customFormat="1" ht="15" customHeight="1">
      <c r="A35" s="422">
        <v>1</v>
      </c>
      <c r="B35" s="470" t="s">
        <v>157</v>
      </c>
      <c r="C35" s="470"/>
      <c r="D35" s="470"/>
      <c r="E35" s="471" t="s">
        <v>108</v>
      </c>
      <c r="F35" s="471"/>
      <c r="G35" s="478" t="s">
        <v>323</v>
      </c>
      <c r="H35" s="478"/>
      <c r="I35" s="478"/>
      <c r="J35" s="479"/>
      <c r="K35" s="485"/>
      <c r="L35" s="485"/>
      <c r="M35" s="485"/>
      <c r="N35" s="485"/>
      <c r="O35" s="485"/>
      <c r="P35" s="48"/>
      <c r="Q35" s="388" t="str">
        <f>IF(P36="","",IF(P36&gt;S36,"○","×"))</f>
        <v>×</v>
      </c>
      <c r="R35" s="388"/>
      <c r="S35" s="388"/>
      <c r="T35" s="59"/>
      <c r="U35" s="58"/>
      <c r="V35" s="388" t="str">
        <f>IF(U36="","",IF(U36&gt;X36,"○","×"))</f>
        <v>○</v>
      </c>
      <c r="W35" s="388"/>
      <c r="X35" s="388"/>
      <c r="Y35" s="59"/>
      <c r="Z35" s="495">
        <f>IF(AND(L35="",Q35="",V35=""),"",COUNTIF(K35:Y36,"○")*2+COUNTIF(K35:Y36,"×"))</f>
        <v>3</v>
      </c>
      <c r="AA35" s="496"/>
      <c r="AB35" s="496">
        <f>IF(Z35="","",RANK(Z35,Z35:AA40,))</f>
        <v>2</v>
      </c>
      <c r="AC35" s="497"/>
      <c r="AJ35" s="21" t="str">
        <f>D34&amp;AB35</f>
        <v>Ｄ2</v>
      </c>
      <c r="AK35" s="21" t="str">
        <f>B35</f>
        <v>小田</v>
      </c>
      <c r="AL35" s="21" t="str">
        <f>B36</f>
        <v>田内</v>
      </c>
      <c r="AM35" s="19" t="str">
        <f>E35</f>
        <v>(高)</v>
      </c>
      <c r="AN35" s="19" t="str">
        <f>G35</f>
        <v>いの町体育会</v>
      </c>
      <c r="AO35" s="19" t="str">
        <f>IF(G36="",G35,G36)</f>
        <v>ＬＢＣ安芸</v>
      </c>
    </row>
    <row r="36" spans="1:41" s="21" customFormat="1" ht="15" customHeight="1">
      <c r="A36" s="422"/>
      <c r="B36" s="371" t="s">
        <v>134</v>
      </c>
      <c r="C36" s="371"/>
      <c r="D36" s="371"/>
      <c r="E36" s="480"/>
      <c r="F36" s="480"/>
      <c r="G36" s="480" t="s">
        <v>112</v>
      </c>
      <c r="H36" s="480"/>
      <c r="I36" s="480"/>
      <c r="J36" s="481"/>
      <c r="K36" s="357"/>
      <c r="L36" s="357"/>
      <c r="M36" s="357"/>
      <c r="N36" s="357"/>
      <c r="O36" s="357"/>
      <c r="P36" s="365">
        <v>1</v>
      </c>
      <c r="Q36" s="364"/>
      <c r="R36" s="2" t="s">
        <v>8</v>
      </c>
      <c r="S36" s="364">
        <v>2</v>
      </c>
      <c r="T36" s="366"/>
      <c r="U36" s="364">
        <v>2</v>
      </c>
      <c r="V36" s="364"/>
      <c r="W36" s="2" t="s">
        <v>8</v>
      </c>
      <c r="X36" s="364">
        <v>0</v>
      </c>
      <c r="Y36" s="366"/>
      <c r="Z36" s="360"/>
      <c r="AA36" s="361"/>
      <c r="AB36" s="361"/>
      <c r="AC36" s="362"/>
      <c r="AM36" s="19"/>
      <c r="AN36" s="19"/>
      <c r="AO36" s="19"/>
    </row>
    <row r="37" spans="1:41" s="21" customFormat="1" ht="15" customHeight="1">
      <c r="A37" s="341">
        <v>2</v>
      </c>
      <c r="B37" s="491" t="s">
        <v>126</v>
      </c>
      <c r="C37" s="491"/>
      <c r="D37" s="491"/>
      <c r="E37" s="478" t="s">
        <v>105</v>
      </c>
      <c r="F37" s="478"/>
      <c r="G37" s="478" t="s">
        <v>300</v>
      </c>
      <c r="H37" s="478"/>
      <c r="I37" s="478"/>
      <c r="J37" s="479"/>
      <c r="K37" s="63"/>
      <c r="L37" s="346" t="str">
        <f>IF(K38="","",IF(K38&gt;N38,"○","×"))</f>
        <v>○</v>
      </c>
      <c r="M37" s="346"/>
      <c r="N37" s="346"/>
      <c r="O37" s="63"/>
      <c r="P37" s="347"/>
      <c r="Q37" s="348"/>
      <c r="R37" s="348"/>
      <c r="S37" s="348"/>
      <c r="T37" s="378"/>
      <c r="U37" s="63"/>
      <c r="V37" s="346" t="str">
        <f>IF(U38="","",IF(U38&gt;X38,"○","×"))</f>
        <v>○</v>
      </c>
      <c r="W37" s="346"/>
      <c r="X37" s="346"/>
      <c r="Y37" s="63"/>
      <c r="Z37" s="329">
        <f>IF(AND(L37="",Q37="",V37=""),"",COUNTIF(K37:Y38,"○")*2+COUNTIF(K37:Y38,"×"))</f>
        <v>4</v>
      </c>
      <c r="AA37" s="330"/>
      <c r="AB37" s="330">
        <f>IF(Z37="","",RANK(Z37,Z35:AA40,))</f>
        <v>1</v>
      </c>
      <c r="AC37" s="333"/>
      <c r="AJ37" s="21" t="str">
        <f>D34&amp;AB37</f>
        <v>Ｄ1</v>
      </c>
      <c r="AK37" s="21" t="str">
        <f>B37</f>
        <v>林</v>
      </c>
      <c r="AL37" s="21" t="str">
        <f>B38</f>
        <v>佐々木</v>
      </c>
      <c r="AM37" s="19" t="str">
        <f>E37</f>
        <v>(徳)</v>
      </c>
      <c r="AN37" s="19" t="str">
        <f>G37</f>
        <v>チームHIURA</v>
      </c>
      <c r="AO37" s="19" t="str">
        <f>IF(G38="",G37,G38)</f>
        <v>北島クラブ</v>
      </c>
    </row>
    <row r="38" spans="1:41" s="21" customFormat="1" ht="15" customHeight="1">
      <c r="A38" s="353"/>
      <c r="B38" s="371" t="s">
        <v>135</v>
      </c>
      <c r="C38" s="371"/>
      <c r="D38" s="371"/>
      <c r="E38" s="480"/>
      <c r="F38" s="480"/>
      <c r="G38" s="480" t="s">
        <v>87</v>
      </c>
      <c r="H38" s="480"/>
      <c r="I38" s="480"/>
      <c r="J38" s="481"/>
      <c r="K38" s="374">
        <f>IF(S36="","",S36)</f>
        <v>2</v>
      </c>
      <c r="L38" s="374"/>
      <c r="M38" s="5" t="s">
        <v>8</v>
      </c>
      <c r="N38" s="374">
        <f>IF(P36="","",P36)</f>
        <v>1</v>
      </c>
      <c r="O38" s="374"/>
      <c r="P38" s="379"/>
      <c r="Q38" s="380"/>
      <c r="R38" s="380"/>
      <c r="S38" s="380"/>
      <c r="T38" s="381"/>
      <c r="U38" s="374">
        <v>2</v>
      </c>
      <c r="V38" s="374"/>
      <c r="W38" s="5" t="s">
        <v>8</v>
      </c>
      <c r="X38" s="374">
        <v>0</v>
      </c>
      <c r="Y38" s="374"/>
      <c r="Z38" s="368"/>
      <c r="AA38" s="369"/>
      <c r="AB38" s="369"/>
      <c r="AC38" s="370"/>
      <c r="AM38" s="19"/>
      <c r="AN38" s="19"/>
      <c r="AO38" s="19"/>
    </row>
    <row r="39" spans="1:41" s="21" customFormat="1" ht="15" customHeight="1">
      <c r="A39" s="341">
        <v>3</v>
      </c>
      <c r="B39" s="482" t="s">
        <v>190</v>
      </c>
      <c r="C39" s="482"/>
      <c r="D39" s="482"/>
      <c r="E39" s="478" t="s">
        <v>107</v>
      </c>
      <c r="F39" s="478"/>
      <c r="G39" s="492" t="s">
        <v>324</v>
      </c>
      <c r="H39" s="492"/>
      <c r="I39" s="492"/>
      <c r="J39" s="494"/>
      <c r="K39" s="66"/>
      <c r="L39" s="346" t="str">
        <f>IF(K40="","",IF(K40&gt;N40,"○","×"))</f>
        <v>×</v>
      </c>
      <c r="M39" s="346"/>
      <c r="N39" s="346"/>
      <c r="O39" s="63"/>
      <c r="P39" s="64"/>
      <c r="Q39" s="346" t="str">
        <f>IF(P40="","",IF(P40&gt;S40,"○","×"))</f>
        <v>×</v>
      </c>
      <c r="R39" s="346"/>
      <c r="S39" s="346"/>
      <c r="T39" s="67"/>
      <c r="U39" s="348"/>
      <c r="V39" s="348"/>
      <c r="W39" s="348"/>
      <c r="X39" s="348"/>
      <c r="Y39" s="349"/>
      <c r="Z39" s="360">
        <f>IF(AND(L39="",Q39="",V39=""),"",COUNTIF(K39:Y40,"○")*2+COUNTIF(K39:Y40,"×"))</f>
        <v>2</v>
      </c>
      <c r="AA39" s="361"/>
      <c r="AB39" s="361">
        <f>IF(Z39="","",RANK(Z39,Z35:AA40,))</f>
        <v>3</v>
      </c>
      <c r="AC39" s="362"/>
      <c r="AJ39" s="21" t="str">
        <f>D34&amp;AB39</f>
        <v>Ｄ3</v>
      </c>
      <c r="AK39" s="21" t="str">
        <f>B39</f>
        <v>伊藤</v>
      </c>
      <c r="AL39" s="21" t="str">
        <f>B40</f>
        <v>細川</v>
      </c>
      <c r="AM39" s="19" t="str">
        <f>E39</f>
        <v>(愛)</v>
      </c>
      <c r="AN39" s="19" t="str">
        <f>G39</f>
        <v>アシスト</v>
      </c>
      <c r="AO39" s="19" t="str">
        <f>IF(G40="",G39,G40)</f>
        <v>アシスト</v>
      </c>
    </row>
    <row r="40" spans="1:41" s="21" customFormat="1" ht="15" customHeight="1">
      <c r="A40" s="342"/>
      <c r="B40" s="308" t="s">
        <v>128</v>
      </c>
      <c r="C40" s="308"/>
      <c r="D40" s="308"/>
      <c r="E40" s="472"/>
      <c r="F40" s="472"/>
      <c r="G40" s="472"/>
      <c r="H40" s="472"/>
      <c r="I40" s="472"/>
      <c r="J40" s="476"/>
      <c r="K40" s="335">
        <f>IF(X36="","",X36)</f>
        <v>0</v>
      </c>
      <c r="L40" s="336"/>
      <c r="M40" s="6" t="s">
        <v>8</v>
      </c>
      <c r="N40" s="336">
        <f>IF(U36="","",U36)</f>
        <v>2</v>
      </c>
      <c r="O40" s="336"/>
      <c r="P40" s="339">
        <f>IF(X38="","",X38)</f>
        <v>0</v>
      </c>
      <c r="Q40" s="336"/>
      <c r="R40" s="6" t="s">
        <v>8</v>
      </c>
      <c r="S40" s="336">
        <f>IF(U38="","",U38)</f>
        <v>2</v>
      </c>
      <c r="T40" s="340"/>
      <c r="U40" s="351"/>
      <c r="V40" s="351"/>
      <c r="W40" s="351"/>
      <c r="X40" s="351"/>
      <c r="Y40" s="352"/>
      <c r="Z40" s="331"/>
      <c r="AA40" s="332"/>
      <c r="AB40" s="332"/>
      <c r="AC40" s="334"/>
      <c r="AM40" s="19"/>
      <c r="AN40" s="19"/>
      <c r="AO40" s="19"/>
    </row>
    <row r="41" spans="1:41" s="21" customFormat="1" ht="4.5" customHeight="1"/>
    <row r="42" spans="1:41" s="21" customFormat="1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38">
        <v>19</v>
      </c>
      <c r="Z42" s="338"/>
      <c r="AA42" s="337" t="s">
        <v>2</v>
      </c>
      <c r="AB42" s="338"/>
      <c r="AC42" s="338"/>
    </row>
    <row r="43" spans="1:41" s="21" customFormat="1" ht="15" customHeight="1">
      <c r="A43" s="25"/>
      <c r="B43" s="29"/>
      <c r="C43" s="29"/>
      <c r="D43" s="4" t="s">
        <v>19</v>
      </c>
      <c r="E43" s="483" t="s">
        <v>25</v>
      </c>
      <c r="F43" s="392"/>
      <c r="G43" s="392"/>
      <c r="H43" s="29"/>
      <c r="I43" s="29"/>
      <c r="J43" s="26"/>
      <c r="K43" s="484" t="str">
        <f>B44</f>
        <v>櫛田</v>
      </c>
      <c r="L43" s="484"/>
      <c r="M43" s="36" t="s">
        <v>18</v>
      </c>
      <c r="N43" s="484" t="str">
        <f>B45</f>
        <v>志摩</v>
      </c>
      <c r="O43" s="484"/>
      <c r="P43" s="486" t="str">
        <f>B46</f>
        <v>秋山</v>
      </c>
      <c r="Q43" s="484"/>
      <c r="R43" s="177" t="s">
        <v>18</v>
      </c>
      <c r="S43" s="484" t="str">
        <f>B47</f>
        <v>岩元</v>
      </c>
      <c r="T43" s="487"/>
      <c r="U43" s="484" t="str">
        <f>B48</f>
        <v>田中</v>
      </c>
      <c r="V43" s="484"/>
      <c r="W43" s="36" t="s">
        <v>18</v>
      </c>
      <c r="X43" s="484" t="str">
        <f>B49</f>
        <v>高橋</v>
      </c>
      <c r="Y43" s="484"/>
      <c r="Z43" s="395" t="s">
        <v>17</v>
      </c>
      <c r="AA43" s="396"/>
      <c r="AB43" s="397" t="s">
        <v>13</v>
      </c>
      <c r="AC43" s="398"/>
    </row>
    <row r="44" spans="1:41" s="21" customFormat="1" ht="15" customHeight="1">
      <c r="A44" s="422">
        <v>1</v>
      </c>
      <c r="B44" s="470" t="s">
        <v>325</v>
      </c>
      <c r="C44" s="470"/>
      <c r="D44" s="470"/>
      <c r="E44" s="478" t="s">
        <v>105</v>
      </c>
      <c r="F44" s="478"/>
      <c r="G44" s="471" t="s">
        <v>87</v>
      </c>
      <c r="H44" s="471"/>
      <c r="I44" s="471"/>
      <c r="J44" s="473"/>
      <c r="K44" s="485"/>
      <c r="L44" s="485"/>
      <c r="M44" s="485"/>
      <c r="N44" s="485"/>
      <c r="O44" s="485"/>
      <c r="P44" s="48"/>
      <c r="Q44" s="388" t="str">
        <f>IF(P45="","",IF(P45&gt;S45,"○","×"))</f>
        <v>○</v>
      </c>
      <c r="R44" s="388"/>
      <c r="S44" s="388"/>
      <c r="T44" s="59"/>
      <c r="U44" s="248"/>
      <c r="V44" s="388" t="s">
        <v>929</v>
      </c>
      <c r="W44" s="388"/>
      <c r="X44" s="388"/>
      <c r="Y44" s="59"/>
      <c r="Z44" s="495">
        <f>IF(AND(L44="",Q44="",V44=""),"",COUNTIF(K44:Y45,"○")*2+COUNTIF(K44:Y45,"×"))</f>
        <v>4</v>
      </c>
      <c r="AA44" s="496"/>
      <c r="AB44" s="496">
        <f>IF(Z44="","",RANK(Z44,Z44:AA49,))</f>
        <v>1</v>
      </c>
      <c r="AC44" s="497"/>
      <c r="AJ44" s="21" t="str">
        <f>D43&amp;AB44</f>
        <v>Ｅ1</v>
      </c>
      <c r="AK44" s="21" t="str">
        <f>B44</f>
        <v>櫛田</v>
      </c>
      <c r="AL44" s="21" t="str">
        <f>B45</f>
        <v>志摩</v>
      </c>
      <c r="AM44" s="19" t="str">
        <f>E44</f>
        <v>(徳)</v>
      </c>
      <c r="AN44" s="19" t="str">
        <f>G44</f>
        <v>北島クラブ</v>
      </c>
      <c r="AO44" s="19" t="str">
        <f>IF(G45="",G44,G45)</f>
        <v>北島クラブ</v>
      </c>
    </row>
    <row r="45" spans="1:41" s="21" customFormat="1" ht="15" customHeight="1">
      <c r="A45" s="422"/>
      <c r="B45" s="371" t="s">
        <v>170</v>
      </c>
      <c r="C45" s="371"/>
      <c r="D45" s="371"/>
      <c r="E45" s="480"/>
      <c r="F45" s="480"/>
      <c r="G45" s="480"/>
      <c r="H45" s="480"/>
      <c r="I45" s="480"/>
      <c r="J45" s="481"/>
      <c r="K45" s="357"/>
      <c r="L45" s="357"/>
      <c r="M45" s="357"/>
      <c r="N45" s="357"/>
      <c r="O45" s="357"/>
      <c r="P45" s="365">
        <v>2</v>
      </c>
      <c r="Q45" s="364"/>
      <c r="R45" s="166" t="s">
        <v>8</v>
      </c>
      <c r="S45" s="364">
        <v>0</v>
      </c>
      <c r="T45" s="366"/>
      <c r="U45" s="364" t="s">
        <v>926</v>
      </c>
      <c r="V45" s="364"/>
      <c r="W45" s="166" t="s">
        <v>8</v>
      </c>
      <c r="X45" s="364" t="s">
        <v>927</v>
      </c>
      <c r="Y45" s="366"/>
      <c r="Z45" s="360"/>
      <c r="AA45" s="361"/>
      <c r="AB45" s="361"/>
      <c r="AC45" s="362"/>
      <c r="AM45" s="19"/>
      <c r="AN45" s="19"/>
      <c r="AO45" s="19"/>
    </row>
    <row r="46" spans="1:41" s="21" customFormat="1" ht="15" customHeight="1">
      <c r="A46" s="341">
        <v>2</v>
      </c>
      <c r="B46" s="491" t="s">
        <v>205</v>
      </c>
      <c r="C46" s="491"/>
      <c r="D46" s="491"/>
      <c r="E46" s="478" t="s">
        <v>107</v>
      </c>
      <c r="F46" s="478"/>
      <c r="G46" s="499" t="s">
        <v>902</v>
      </c>
      <c r="H46" s="499"/>
      <c r="I46" s="499"/>
      <c r="J46" s="500"/>
      <c r="K46" s="66"/>
      <c r="L46" s="346" t="str">
        <f>IF(K47="","",IF(K47&gt;N47,"○","×"))</f>
        <v>×</v>
      </c>
      <c r="M46" s="346"/>
      <c r="N46" s="346"/>
      <c r="O46" s="63"/>
      <c r="P46" s="347"/>
      <c r="Q46" s="348"/>
      <c r="R46" s="348"/>
      <c r="S46" s="348"/>
      <c r="T46" s="378"/>
      <c r="U46" s="249"/>
      <c r="V46" s="346" t="s">
        <v>929</v>
      </c>
      <c r="W46" s="346"/>
      <c r="X46" s="346"/>
      <c r="Y46" s="65"/>
      <c r="Z46" s="329">
        <f>IF(AND(L46="",Q46="",V46=""),"",COUNTIF(K46:Y47,"○")*2+COUNTIF(K46:Y47,"×"))</f>
        <v>3</v>
      </c>
      <c r="AA46" s="330"/>
      <c r="AB46" s="330">
        <f>IF(Z46="","",RANK(Z46,Z44:AA49,))</f>
        <v>2</v>
      </c>
      <c r="AC46" s="333"/>
      <c r="AJ46" s="21" t="str">
        <f>D43&amp;AB46</f>
        <v>Ｅ2</v>
      </c>
      <c r="AK46" s="21" t="str">
        <f>B46</f>
        <v>秋山</v>
      </c>
      <c r="AL46" s="21" t="str">
        <f>B47</f>
        <v>岩元</v>
      </c>
      <c r="AM46" s="19" t="str">
        <f>E46</f>
        <v>(愛)</v>
      </c>
      <c r="AN46" s="19" t="str">
        <f>G46</f>
        <v>ゴールドジム新居浜</v>
      </c>
      <c r="AO46" s="19" t="str">
        <f>IF(G47="",G46,G47)</f>
        <v>ゴールドジム新居浜</v>
      </c>
    </row>
    <row r="47" spans="1:41" s="21" customFormat="1" ht="15" customHeight="1">
      <c r="A47" s="353"/>
      <c r="B47" s="371" t="s">
        <v>328</v>
      </c>
      <c r="C47" s="371"/>
      <c r="D47" s="371"/>
      <c r="E47" s="478"/>
      <c r="F47" s="478"/>
      <c r="G47" s="503"/>
      <c r="H47" s="503"/>
      <c r="I47" s="503"/>
      <c r="J47" s="504"/>
      <c r="K47" s="373">
        <f>IF(S45="","",S45)</f>
        <v>0</v>
      </c>
      <c r="L47" s="374"/>
      <c r="M47" s="169" t="s">
        <v>8</v>
      </c>
      <c r="N47" s="374">
        <f>IF(P45="","",P45)</f>
        <v>2</v>
      </c>
      <c r="O47" s="374"/>
      <c r="P47" s="379"/>
      <c r="Q47" s="380"/>
      <c r="R47" s="380"/>
      <c r="S47" s="380"/>
      <c r="T47" s="381"/>
      <c r="U47" s="374" t="s">
        <v>926</v>
      </c>
      <c r="V47" s="374"/>
      <c r="W47" s="169" t="s">
        <v>8</v>
      </c>
      <c r="X47" s="374" t="s">
        <v>927</v>
      </c>
      <c r="Y47" s="382"/>
      <c r="Z47" s="368"/>
      <c r="AA47" s="369"/>
      <c r="AB47" s="369"/>
      <c r="AC47" s="370"/>
      <c r="AM47" s="19"/>
      <c r="AN47" s="19"/>
      <c r="AO47" s="19"/>
    </row>
    <row r="48" spans="1:41" s="21" customFormat="1" ht="15" customHeight="1">
      <c r="A48" s="341">
        <v>3</v>
      </c>
      <c r="B48" s="482" t="s">
        <v>120</v>
      </c>
      <c r="C48" s="482"/>
      <c r="D48" s="482"/>
      <c r="E48" s="492" t="s">
        <v>107</v>
      </c>
      <c r="F48" s="492"/>
      <c r="G48" s="492" t="s">
        <v>368</v>
      </c>
      <c r="H48" s="492"/>
      <c r="I48" s="492"/>
      <c r="J48" s="494"/>
      <c r="K48" s="66"/>
      <c r="L48" s="346" t="str">
        <f>IF(K49="","",IF(K49&gt;N49,"○","×"))</f>
        <v>×</v>
      </c>
      <c r="M48" s="346"/>
      <c r="N48" s="346"/>
      <c r="O48" s="63"/>
      <c r="P48" s="64"/>
      <c r="Q48" s="346" t="str">
        <f>IF(P49="","",IF(P49&gt;S49,"○","×"))</f>
        <v>×</v>
      </c>
      <c r="R48" s="346"/>
      <c r="S48" s="346"/>
      <c r="T48" s="67"/>
      <c r="U48" s="348"/>
      <c r="V48" s="348"/>
      <c r="W48" s="348"/>
      <c r="X48" s="348"/>
      <c r="Y48" s="349"/>
      <c r="Z48" s="360">
        <v>0</v>
      </c>
      <c r="AA48" s="361"/>
      <c r="AB48" s="361">
        <f>IF(Z48="","",RANK(Z48,Z44:AA49,))</f>
        <v>3</v>
      </c>
      <c r="AC48" s="362"/>
      <c r="AJ48" s="21" t="str">
        <f>D43&amp;AB48</f>
        <v>Ｅ3</v>
      </c>
      <c r="AK48" s="21" t="str">
        <f>B48</f>
        <v>田中</v>
      </c>
      <c r="AL48" s="21" t="str">
        <f>B49</f>
        <v>高橋</v>
      </c>
      <c r="AM48" s="19" t="str">
        <f>E48</f>
        <v>(愛)</v>
      </c>
      <c r="AN48" s="19" t="str">
        <f>G48</f>
        <v>チームＪ新居浜</v>
      </c>
      <c r="AO48" s="19" t="str">
        <f>IF(G49="",G48,G49)</f>
        <v>ViVid</v>
      </c>
    </row>
    <row r="49" spans="1:41" s="21" customFormat="1" ht="15" customHeight="1">
      <c r="A49" s="342"/>
      <c r="B49" s="308" t="s">
        <v>95</v>
      </c>
      <c r="C49" s="308"/>
      <c r="D49" s="308"/>
      <c r="E49" s="472"/>
      <c r="F49" s="472"/>
      <c r="G49" s="472" t="s">
        <v>313</v>
      </c>
      <c r="H49" s="472"/>
      <c r="I49" s="472"/>
      <c r="J49" s="476"/>
      <c r="K49" s="335" t="s">
        <v>928</v>
      </c>
      <c r="L49" s="336"/>
      <c r="M49" s="164" t="s">
        <v>8</v>
      </c>
      <c r="N49" s="336" t="s">
        <v>927</v>
      </c>
      <c r="O49" s="336"/>
      <c r="P49" s="339" t="s">
        <v>928</v>
      </c>
      <c r="Q49" s="336"/>
      <c r="R49" s="164" t="s">
        <v>8</v>
      </c>
      <c r="S49" s="336" t="s">
        <v>927</v>
      </c>
      <c r="T49" s="340"/>
      <c r="U49" s="351"/>
      <c r="V49" s="351"/>
      <c r="W49" s="351"/>
      <c r="X49" s="351"/>
      <c r="Y49" s="352"/>
      <c r="Z49" s="331"/>
      <c r="AA49" s="332"/>
      <c r="AB49" s="332"/>
      <c r="AC49" s="334"/>
      <c r="AM49" s="19"/>
      <c r="AN49" s="19"/>
      <c r="AO49" s="19"/>
    </row>
    <row r="50" spans="1:41" s="21" customFormat="1" ht="4.5" customHeight="1"/>
    <row r="51" spans="1:41" s="21" customFormat="1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338">
        <v>20</v>
      </c>
      <c r="Z51" s="338"/>
      <c r="AA51" s="337" t="s">
        <v>2</v>
      </c>
      <c r="AB51" s="338"/>
      <c r="AC51" s="338"/>
    </row>
    <row r="52" spans="1:41" s="21" customFormat="1" ht="15" customHeight="1">
      <c r="A52" s="25"/>
      <c r="B52" s="29"/>
      <c r="C52" s="29"/>
      <c r="D52" s="4" t="s">
        <v>20</v>
      </c>
      <c r="E52" s="483" t="s">
        <v>25</v>
      </c>
      <c r="F52" s="392"/>
      <c r="G52" s="392"/>
      <c r="H52" s="29"/>
      <c r="I52" s="29"/>
      <c r="J52" s="26"/>
      <c r="K52" s="484" t="str">
        <f>B53</f>
        <v>前野</v>
      </c>
      <c r="L52" s="484"/>
      <c r="M52" s="36" t="s">
        <v>18</v>
      </c>
      <c r="N52" s="484" t="str">
        <f>B54</f>
        <v>住田</v>
      </c>
      <c r="O52" s="484"/>
      <c r="P52" s="486" t="str">
        <f>B55</f>
        <v>戸田</v>
      </c>
      <c r="Q52" s="484"/>
      <c r="R52" s="36" t="s">
        <v>18</v>
      </c>
      <c r="S52" s="484" t="str">
        <f>B56</f>
        <v>橋本</v>
      </c>
      <c r="T52" s="487"/>
      <c r="U52" s="484" t="str">
        <f>B57</f>
        <v>稲井</v>
      </c>
      <c r="V52" s="484"/>
      <c r="W52" s="36" t="s">
        <v>18</v>
      </c>
      <c r="X52" s="484" t="str">
        <f>B58</f>
        <v>稲井</v>
      </c>
      <c r="Y52" s="484"/>
      <c r="Z52" s="395" t="s">
        <v>17</v>
      </c>
      <c r="AA52" s="396"/>
      <c r="AB52" s="397" t="s">
        <v>13</v>
      </c>
      <c r="AC52" s="398"/>
    </row>
    <row r="53" spans="1:41" s="21" customFormat="1" ht="15" customHeight="1">
      <c r="A53" s="408">
        <v>1</v>
      </c>
      <c r="B53" s="470" t="s">
        <v>264</v>
      </c>
      <c r="C53" s="470"/>
      <c r="D53" s="470"/>
      <c r="E53" s="478" t="s">
        <v>105</v>
      </c>
      <c r="F53" s="478"/>
      <c r="G53" s="471" t="s">
        <v>87</v>
      </c>
      <c r="H53" s="471"/>
      <c r="I53" s="471"/>
      <c r="J53" s="473"/>
      <c r="K53" s="485"/>
      <c r="L53" s="485"/>
      <c r="M53" s="485"/>
      <c r="N53" s="485"/>
      <c r="O53" s="485"/>
      <c r="P53" s="48"/>
      <c r="Q53" s="388" t="str">
        <f>IF(P54="","",IF(P54&gt;S54,"○","×"))</f>
        <v>○</v>
      </c>
      <c r="R53" s="388"/>
      <c r="S53" s="388"/>
      <c r="T53" s="59"/>
      <c r="U53" s="58"/>
      <c r="V53" s="388" t="str">
        <f>IF(U54="","",IF(U54&gt;X54,"○","×"))</f>
        <v>○</v>
      </c>
      <c r="W53" s="388"/>
      <c r="X53" s="388"/>
      <c r="Y53" s="59"/>
      <c r="Z53" s="495">
        <f>IF(AND(L53="",Q53="",V53=""),"",COUNTIF(K53:Y54,"○")*2+COUNTIF(K53:Y54,"×"))</f>
        <v>4</v>
      </c>
      <c r="AA53" s="496"/>
      <c r="AB53" s="496">
        <f>IF(Z53="","",RANK(Z53,Z53:AA58,))</f>
        <v>1</v>
      </c>
      <c r="AC53" s="497"/>
      <c r="AJ53" s="21" t="str">
        <f>D52&amp;AB53</f>
        <v>Ｆ1</v>
      </c>
      <c r="AK53" s="21" t="str">
        <f>B53</f>
        <v>前野</v>
      </c>
      <c r="AL53" s="21" t="str">
        <f>B54</f>
        <v>住田</v>
      </c>
      <c r="AM53" s="19" t="str">
        <f>E53</f>
        <v>(徳)</v>
      </c>
      <c r="AN53" s="19" t="str">
        <f>G53</f>
        <v>北島クラブ</v>
      </c>
      <c r="AO53" s="19" t="str">
        <f>IF(G54="",G53,G54)</f>
        <v>北島クラブ</v>
      </c>
    </row>
    <row r="54" spans="1:41" s="21" customFormat="1" ht="15" customHeight="1">
      <c r="A54" s="408"/>
      <c r="B54" s="371" t="s">
        <v>94</v>
      </c>
      <c r="C54" s="371"/>
      <c r="D54" s="371"/>
      <c r="E54" s="480"/>
      <c r="F54" s="480"/>
      <c r="G54" s="478"/>
      <c r="H54" s="478"/>
      <c r="I54" s="478"/>
      <c r="J54" s="479"/>
      <c r="K54" s="357"/>
      <c r="L54" s="357"/>
      <c r="M54" s="357"/>
      <c r="N54" s="357"/>
      <c r="O54" s="357"/>
      <c r="P54" s="365">
        <v>2</v>
      </c>
      <c r="Q54" s="364"/>
      <c r="R54" s="2" t="s">
        <v>8</v>
      </c>
      <c r="S54" s="364">
        <v>0</v>
      </c>
      <c r="T54" s="366"/>
      <c r="U54" s="364">
        <v>2</v>
      </c>
      <c r="V54" s="364"/>
      <c r="W54" s="2" t="s">
        <v>8</v>
      </c>
      <c r="X54" s="364">
        <v>0</v>
      </c>
      <c r="Y54" s="366"/>
      <c r="Z54" s="360"/>
      <c r="AA54" s="361"/>
      <c r="AB54" s="361"/>
      <c r="AC54" s="362"/>
      <c r="AM54" s="19"/>
      <c r="AN54" s="19"/>
      <c r="AO54" s="19"/>
    </row>
    <row r="55" spans="1:41" s="21" customFormat="1" ht="15" customHeight="1">
      <c r="A55" s="399">
        <v>2</v>
      </c>
      <c r="B55" s="491" t="s">
        <v>326</v>
      </c>
      <c r="C55" s="491"/>
      <c r="D55" s="491"/>
      <c r="E55" s="492" t="s">
        <v>106</v>
      </c>
      <c r="F55" s="492"/>
      <c r="G55" s="492" t="s">
        <v>329</v>
      </c>
      <c r="H55" s="492"/>
      <c r="I55" s="492"/>
      <c r="J55" s="494"/>
      <c r="K55" s="63"/>
      <c r="L55" s="346" t="str">
        <f>IF(K56="","",IF(K56&gt;N56,"○","×"))</f>
        <v>×</v>
      </c>
      <c r="M55" s="346"/>
      <c r="N55" s="346"/>
      <c r="O55" s="63"/>
      <c r="P55" s="347"/>
      <c r="Q55" s="348"/>
      <c r="R55" s="348"/>
      <c r="S55" s="348"/>
      <c r="T55" s="378"/>
      <c r="U55" s="63"/>
      <c r="V55" s="346" t="str">
        <f>IF(U56="","",IF(U56&gt;X56,"○","×"))</f>
        <v>○</v>
      </c>
      <c r="W55" s="346"/>
      <c r="X55" s="346"/>
      <c r="Y55" s="63"/>
      <c r="Z55" s="329">
        <f>IF(AND(L55="",Q55="",V55=""),"",COUNTIF(K55:Y56,"○")*2+COUNTIF(K55:Y56,"×"))</f>
        <v>3</v>
      </c>
      <c r="AA55" s="330"/>
      <c r="AB55" s="330">
        <f>IF(Z55="","",RANK(Z55,Z53:AA58,))</f>
        <v>2</v>
      </c>
      <c r="AC55" s="333"/>
      <c r="AJ55" s="21" t="str">
        <f>D52&amp;AB55</f>
        <v>Ｆ2</v>
      </c>
      <c r="AK55" s="21" t="str">
        <f>B55</f>
        <v>戸田</v>
      </c>
      <c r="AL55" s="21" t="str">
        <f>B56</f>
        <v>橋本</v>
      </c>
      <c r="AM55" s="19" t="str">
        <f>E55</f>
        <v>(香)</v>
      </c>
      <c r="AN55" s="19" t="str">
        <f>G55</f>
        <v>鬼無体協</v>
      </c>
      <c r="AO55" s="19" t="str">
        <f>IF(G56="",G55,G56)</f>
        <v>鬼無体協</v>
      </c>
    </row>
    <row r="56" spans="1:41" s="21" customFormat="1" ht="15" customHeight="1">
      <c r="A56" s="384"/>
      <c r="B56" s="371" t="s">
        <v>327</v>
      </c>
      <c r="C56" s="371"/>
      <c r="D56" s="371"/>
      <c r="E56" s="478"/>
      <c r="F56" s="478"/>
      <c r="G56" s="480"/>
      <c r="H56" s="480"/>
      <c r="I56" s="480"/>
      <c r="J56" s="481"/>
      <c r="K56" s="374">
        <f>IF(S54="","",S54)</f>
        <v>0</v>
      </c>
      <c r="L56" s="374"/>
      <c r="M56" s="5" t="s">
        <v>8</v>
      </c>
      <c r="N56" s="374">
        <f>IF(P54="","",P54)</f>
        <v>2</v>
      </c>
      <c r="O56" s="374"/>
      <c r="P56" s="379"/>
      <c r="Q56" s="380"/>
      <c r="R56" s="380"/>
      <c r="S56" s="380"/>
      <c r="T56" s="381"/>
      <c r="U56" s="374">
        <v>2</v>
      </c>
      <c r="V56" s="374"/>
      <c r="W56" s="5" t="s">
        <v>8</v>
      </c>
      <c r="X56" s="374">
        <v>1</v>
      </c>
      <c r="Y56" s="374"/>
      <c r="Z56" s="368"/>
      <c r="AA56" s="369"/>
      <c r="AB56" s="369"/>
      <c r="AC56" s="370"/>
      <c r="AM56" s="19"/>
      <c r="AN56" s="19"/>
      <c r="AO56" s="19"/>
    </row>
    <row r="57" spans="1:41" s="21" customFormat="1" ht="15" customHeight="1">
      <c r="A57" s="341">
        <v>3</v>
      </c>
      <c r="B57" s="482" t="s">
        <v>137</v>
      </c>
      <c r="C57" s="482"/>
      <c r="D57" s="482"/>
      <c r="E57" s="492" t="s">
        <v>107</v>
      </c>
      <c r="F57" s="492"/>
      <c r="G57" s="492" t="s">
        <v>324</v>
      </c>
      <c r="H57" s="492"/>
      <c r="I57" s="492"/>
      <c r="J57" s="494"/>
      <c r="K57" s="66"/>
      <c r="L57" s="346" t="str">
        <f>IF(K58="","",IF(K58&gt;N58,"○","×"))</f>
        <v>×</v>
      </c>
      <c r="M57" s="346"/>
      <c r="N57" s="346"/>
      <c r="O57" s="63"/>
      <c r="P57" s="64"/>
      <c r="Q57" s="346" t="str">
        <f>IF(P58="","",IF(P58&gt;S58,"○","×"))</f>
        <v>×</v>
      </c>
      <c r="R57" s="346"/>
      <c r="S57" s="346"/>
      <c r="T57" s="67"/>
      <c r="U57" s="348"/>
      <c r="V57" s="348"/>
      <c r="W57" s="348"/>
      <c r="X57" s="348"/>
      <c r="Y57" s="349"/>
      <c r="Z57" s="360">
        <f>IF(AND(L57="",Q57="",V57=""),"",COUNTIF(K57:Y58,"○")*2+COUNTIF(K57:Y58,"×"))</f>
        <v>2</v>
      </c>
      <c r="AA57" s="361"/>
      <c r="AB57" s="361">
        <f>IF(Z57="","",RANK(Z57,Z53:AA58,))</f>
        <v>3</v>
      </c>
      <c r="AC57" s="362"/>
      <c r="AJ57" s="21" t="str">
        <f>D52&amp;AB57</f>
        <v>Ｆ3</v>
      </c>
      <c r="AK57" s="21" t="str">
        <f>B57</f>
        <v>稲井</v>
      </c>
      <c r="AL57" s="21" t="str">
        <f>B58</f>
        <v>稲井</v>
      </c>
      <c r="AM57" s="19" t="str">
        <f>E57</f>
        <v>(愛)</v>
      </c>
      <c r="AN57" s="19" t="str">
        <f>G57</f>
        <v>アシスト</v>
      </c>
      <c r="AO57" s="19" t="str">
        <f>IF(G58="",G57,G58)</f>
        <v>アシスト</v>
      </c>
    </row>
    <row r="58" spans="1:41" s="21" customFormat="1" ht="15" customHeight="1">
      <c r="A58" s="342"/>
      <c r="B58" s="308" t="s">
        <v>137</v>
      </c>
      <c r="C58" s="308"/>
      <c r="D58" s="308"/>
      <c r="E58" s="472"/>
      <c r="F58" s="472"/>
      <c r="G58" s="472"/>
      <c r="H58" s="472"/>
      <c r="I58" s="472"/>
      <c r="J58" s="476"/>
      <c r="K58" s="335">
        <f>IF(X54="","",X54)</f>
        <v>0</v>
      </c>
      <c r="L58" s="336"/>
      <c r="M58" s="6" t="s">
        <v>8</v>
      </c>
      <c r="N58" s="336">
        <f>IF(U54="","",U54)</f>
        <v>2</v>
      </c>
      <c r="O58" s="336"/>
      <c r="P58" s="339">
        <f>IF(X56="","",X56)</f>
        <v>1</v>
      </c>
      <c r="Q58" s="336"/>
      <c r="R58" s="6" t="s">
        <v>8</v>
      </c>
      <c r="S58" s="336">
        <f>IF(U56="","",U56)</f>
        <v>2</v>
      </c>
      <c r="T58" s="340"/>
      <c r="U58" s="351"/>
      <c r="V58" s="351"/>
      <c r="W58" s="351"/>
      <c r="X58" s="351"/>
      <c r="Y58" s="352"/>
      <c r="Z58" s="331"/>
      <c r="AA58" s="332"/>
      <c r="AB58" s="332"/>
      <c r="AC58" s="334"/>
      <c r="AM58" s="19"/>
      <c r="AN58" s="19"/>
      <c r="AO58" s="19"/>
    </row>
    <row r="59" spans="1:41" s="21" customFormat="1" ht="4.5" customHeight="1"/>
    <row r="60" spans="1:41" s="21" customFormat="1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338">
        <v>20</v>
      </c>
      <c r="Z60" s="338"/>
      <c r="AA60" s="337" t="s">
        <v>2</v>
      </c>
      <c r="AB60" s="338"/>
      <c r="AC60" s="338"/>
    </row>
    <row r="61" spans="1:41" s="21" customFormat="1" ht="15" customHeight="1">
      <c r="A61" s="25"/>
      <c r="B61" s="29"/>
      <c r="C61" s="29"/>
      <c r="D61" s="4" t="s">
        <v>21</v>
      </c>
      <c r="E61" s="483" t="s">
        <v>25</v>
      </c>
      <c r="F61" s="392"/>
      <c r="G61" s="392"/>
      <c r="H61" s="29"/>
      <c r="I61" s="29"/>
      <c r="J61" s="26"/>
      <c r="K61" s="484" t="str">
        <f>B62</f>
        <v>松本</v>
      </c>
      <c r="L61" s="484"/>
      <c r="M61" s="36" t="s">
        <v>567</v>
      </c>
      <c r="N61" s="484" t="str">
        <f>B63</f>
        <v>布村</v>
      </c>
      <c r="O61" s="484"/>
      <c r="P61" s="486" t="str">
        <f>B64</f>
        <v>片岡</v>
      </c>
      <c r="Q61" s="484"/>
      <c r="R61" s="36" t="s">
        <v>18</v>
      </c>
      <c r="S61" s="484" t="str">
        <f>B65</f>
        <v>藤村</v>
      </c>
      <c r="T61" s="487"/>
      <c r="U61" s="484" t="str">
        <f>B66</f>
        <v>宮崎</v>
      </c>
      <c r="V61" s="484"/>
      <c r="W61" s="36" t="s">
        <v>18</v>
      </c>
      <c r="X61" s="484" t="str">
        <f>B67</f>
        <v>小野</v>
      </c>
      <c r="Y61" s="484"/>
      <c r="Z61" s="395" t="s">
        <v>17</v>
      </c>
      <c r="AA61" s="396"/>
      <c r="AB61" s="397" t="s">
        <v>13</v>
      </c>
      <c r="AC61" s="398"/>
    </row>
    <row r="62" spans="1:41" s="21" customFormat="1" ht="15" customHeight="1">
      <c r="A62" s="422">
        <v>1</v>
      </c>
      <c r="B62" s="470" t="s">
        <v>131</v>
      </c>
      <c r="C62" s="470"/>
      <c r="D62" s="470"/>
      <c r="E62" s="478" t="s">
        <v>107</v>
      </c>
      <c r="F62" s="478"/>
      <c r="G62" s="471" t="s">
        <v>331</v>
      </c>
      <c r="H62" s="471"/>
      <c r="I62" s="471"/>
      <c r="J62" s="473"/>
      <c r="K62" s="485"/>
      <c r="L62" s="485"/>
      <c r="M62" s="485"/>
      <c r="N62" s="485"/>
      <c r="O62" s="485"/>
      <c r="P62" s="48"/>
      <c r="Q62" s="388" t="str">
        <f>IF(P63="","",IF(P63&gt;S63,"○","×"))</f>
        <v>○</v>
      </c>
      <c r="R62" s="388"/>
      <c r="S62" s="388"/>
      <c r="T62" s="59"/>
      <c r="U62" s="58"/>
      <c r="V62" s="388" t="str">
        <f>IF(U63="","",IF(U63&gt;X63,"○","×"))</f>
        <v>○</v>
      </c>
      <c r="W62" s="388"/>
      <c r="X62" s="388"/>
      <c r="Y62" s="59"/>
      <c r="Z62" s="495">
        <f>IF(AND(L62="",Q62="",V62=""),"",COUNTIF(K62:Y63,"○")*2+COUNTIF(K62:Y63,"×"))</f>
        <v>4</v>
      </c>
      <c r="AA62" s="496"/>
      <c r="AB62" s="496">
        <f>IF(Z62="","",RANK(Z62,Z62:AA67,))</f>
        <v>1</v>
      </c>
      <c r="AC62" s="497"/>
      <c r="AJ62" s="21" t="str">
        <f>D61&amp;AB62</f>
        <v>Ｇ1</v>
      </c>
      <c r="AK62" s="21" t="str">
        <f>B62</f>
        <v>松本</v>
      </c>
      <c r="AL62" s="21" t="str">
        <f>B63</f>
        <v>布村</v>
      </c>
      <c r="AM62" s="19" t="str">
        <f>E62</f>
        <v>(愛)</v>
      </c>
      <c r="AN62" s="19" t="str">
        <f>G62</f>
        <v>つばき愛卓会</v>
      </c>
      <c r="AO62" s="19" t="str">
        <f>IF(G63="",G62,G63)</f>
        <v>つばき愛卓会</v>
      </c>
    </row>
    <row r="63" spans="1:41" s="21" customFormat="1" ht="15" customHeight="1">
      <c r="A63" s="422"/>
      <c r="B63" s="371" t="s">
        <v>132</v>
      </c>
      <c r="C63" s="371"/>
      <c r="D63" s="371"/>
      <c r="E63" s="478"/>
      <c r="F63" s="478"/>
      <c r="G63" s="480"/>
      <c r="H63" s="480"/>
      <c r="I63" s="480"/>
      <c r="J63" s="481"/>
      <c r="K63" s="357"/>
      <c r="L63" s="357"/>
      <c r="M63" s="357"/>
      <c r="N63" s="357"/>
      <c r="O63" s="357"/>
      <c r="P63" s="365">
        <v>2</v>
      </c>
      <c r="Q63" s="364"/>
      <c r="R63" s="2" t="s">
        <v>8</v>
      </c>
      <c r="S63" s="364">
        <v>0</v>
      </c>
      <c r="T63" s="366"/>
      <c r="U63" s="364">
        <v>2</v>
      </c>
      <c r="V63" s="364"/>
      <c r="W63" s="2" t="s">
        <v>8</v>
      </c>
      <c r="X63" s="364">
        <v>0</v>
      </c>
      <c r="Y63" s="366"/>
      <c r="Z63" s="360"/>
      <c r="AA63" s="361"/>
      <c r="AB63" s="361"/>
      <c r="AC63" s="362"/>
      <c r="AM63" s="19"/>
      <c r="AN63" s="19"/>
      <c r="AO63" s="19"/>
    </row>
    <row r="64" spans="1:41" s="21" customFormat="1" ht="15" customHeight="1">
      <c r="A64" s="341">
        <v>2</v>
      </c>
      <c r="B64" s="491" t="s">
        <v>332</v>
      </c>
      <c r="C64" s="491"/>
      <c r="D64" s="491"/>
      <c r="E64" s="492" t="s">
        <v>108</v>
      </c>
      <c r="F64" s="492"/>
      <c r="G64" s="478" t="s">
        <v>109</v>
      </c>
      <c r="H64" s="478"/>
      <c r="I64" s="478"/>
      <c r="J64" s="479"/>
      <c r="K64" s="63"/>
      <c r="L64" s="346" t="str">
        <f>IF(K65="","",IF(K65&gt;N65,"○","×"))</f>
        <v>×</v>
      </c>
      <c r="M64" s="346"/>
      <c r="N64" s="346"/>
      <c r="O64" s="63"/>
      <c r="P64" s="347"/>
      <c r="Q64" s="348"/>
      <c r="R64" s="348"/>
      <c r="S64" s="348"/>
      <c r="T64" s="378"/>
      <c r="U64" s="63"/>
      <c r="V64" s="346" t="str">
        <f>IF(U65="","",IF(U65&gt;X65,"○","×"))</f>
        <v>○</v>
      </c>
      <c r="W64" s="346"/>
      <c r="X64" s="346"/>
      <c r="Y64" s="63"/>
      <c r="Z64" s="329">
        <f>IF(AND(L64="",Q64="",V64=""),"",COUNTIF(K64:Y65,"○")*2+COUNTIF(K64:Y65,"×"))</f>
        <v>3</v>
      </c>
      <c r="AA64" s="330"/>
      <c r="AB64" s="330">
        <f>IF(Z64="","",RANK(Z64,Z62:AA67,))</f>
        <v>2</v>
      </c>
      <c r="AC64" s="333"/>
      <c r="AJ64" s="21" t="str">
        <f>D61&amp;AB64</f>
        <v>Ｇ2</v>
      </c>
      <c r="AK64" s="21" t="str">
        <f>B64</f>
        <v>片岡</v>
      </c>
      <c r="AL64" s="21" t="str">
        <f>B65</f>
        <v>藤村</v>
      </c>
      <c r="AM64" s="19" t="str">
        <f>E64</f>
        <v>(高)</v>
      </c>
      <c r="AN64" s="19" t="str">
        <f>G64</f>
        <v>ＬＢラボ</v>
      </c>
      <c r="AO64" s="19" t="str">
        <f>IF(G65="",G64,G65)</f>
        <v>GOLDSTAR</v>
      </c>
    </row>
    <row r="65" spans="1:41" s="21" customFormat="1" ht="15" customHeight="1">
      <c r="A65" s="353"/>
      <c r="B65" s="371" t="s">
        <v>231</v>
      </c>
      <c r="C65" s="371"/>
      <c r="D65" s="371"/>
      <c r="E65" s="480"/>
      <c r="F65" s="480"/>
      <c r="G65" s="480" t="s">
        <v>334</v>
      </c>
      <c r="H65" s="480"/>
      <c r="I65" s="480"/>
      <c r="J65" s="481"/>
      <c r="K65" s="374">
        <f>IF(S63="","",S63)</f>
        <v>0</v>
      </c>
      <c r="L65" s="374"/>
      <c r="M65" s="5" t="s">
        <v>8</v>
      </c>
      <c r="N65" s="374">
        <f>IF(P63="","",P63)</f>
        <v>2</v>
      </c>
      <c r="O65" s="374"/>
      <c r="P65" s="379"/>
      <c r="Q65" s="380"/>
      <c r="R65" s="380"/>
      <c r="S65" s="380"/>
      <c r="T65" s="381"/>
      <c r="U65" s="374">
        <v>2</v>
      </c>
      <c r="V65" s="374"/>
      <c r="W65" s="5" t="s">
        <v>8</v>
      </c>
      <c r="X65" s="374">
        <v>1</v>
      </c>
      <c r="Y65" s="374"/>
      <c r="Z65" s="368"/>
      <c r="AA65" s="369"/>
      <c r="AB65" s="369"/>
      <c r="AC65" s="370"/>
      <c r="AM65" s="19"/>
      <c r="AN65" s="19"/>
      <c r="AO65" s="19"/>
    </row>
    <row r="66" spans="1:41" s="21" customFormat="1" ht="15" customHeight="1">
      <c r="A66" s="341">
        <v>3</v>
      </c>
      <c r="B66" s="482" t="s">
        <v>286</v>
      </c>
      <c r="C66" s="482"/>
      <c r="D66" s="482"/>
      <c r="E66" s="492" t="s">
        <v>107</v>
      </c>
      <c r="F66" s="492"/>
      <c r="G66" s="492" t="s">
        <v>97</v>
      </c>
      <c r="H66" s="492"/>
      <c r="I66" s="492"/>
      <c r="J66" s="494"/>
      <c r="K66" s="66"/>
      <c r="L66" s="346" t="str">
        <f>IF(K67="","",IF(K67&gt;N67,"○","×"))</f>
        <v>×</v>
      </c>
      <c r="M66" s="346"/>
      <c r="N66" s="346"/>
      <c r="O66" s="63"/>
      <c r="P66" s="64"/>
      <c r="Q66" s="346" t="str">
        <f>IF(P67="","",IF(P67&gt;S67,"○","×"))</f>
        <v>×</v>
      </c>
      <c r="R66" s="346"/>
      <c r="S66" s="346"/>
      <c r="T66" s="67"/>
      <c r="U66" s="348"/>
      <c r="V66" s="348"/>
      <c r="W66" s="348"/>
      <c r="X66" s="348"/>
      <c r="Y66" s="349"/>
      <c r="Z66" s="360">
        <f>IF(AND(L66="",Q66="",V66=""),"",COUNTIF(K66:Y67,"○")*2+COUNTIF(K66:Y67,"×"))</f>
        <v>2</v>
      </c>
      <c r="AA66" s="361"/>
      <c r="AB66" s="361">
        <f>IF(Z66="","",RANK(Z66,Z62:AA67,))</f>
        <v>3</v>
      </c>
      <c r="AC66" s="362"/>
      <c r="AJ66" s="21" t="str">
        <f>D61&amp;AB66</f>
        <v>Ｇ3</v>
      </c>
      <c r="AK66" s="21" t="str">
        <f>B66</f>
        <v>宮崎</v>
      </c>
      <c r="AL66" s="21" t="str">
        <f>B67</f>
        <v>小野</v>
      </c>
      <c r="AM66" s="19" t="str">
        <f>E66</f>
        <v>(愛)</v>
      </c>
      <c r="AN66" s="19" t="str">
        <f>G66</f>
        <v>さつき会</v>
      </c>
      <c r="AO66" s="19" t="str">
        <f>IF(G67="",G66,G67)</f>
        <v>さつき会</v>
      </c>
    </row>
    <row r="67" spans="1:41" s="21" customFormat="1" ht="15" customHeight="1">
      <c r="A67" s="342"/>
      <c r="B67" s="308" t="s">
        <v>104</v>
      </c>
      <c r="C67" s="308"/>
      <c r="D67" s="308"/>
      <c r="E67" s="472"/>
      <c r="F67" s="472"/>
      <c r="G67" s="472"/>
      <c r="H67" s="472"/>
      <c r="I67" s="472"/>
      <c r="J67" s="476"/>
      <c r="K67" s="335">
        <f>IF(X63="","",X63)</f>
        <v>0</v>
      </c>
      <c r="L67" s="336"/>
      <c r="M67" s="6" t="s">
        <v>8</v>
      </c>
      <c r="N67" s="336">
        <f>IF(U63="","",U63)</f>
        <v>2</v>
      </c>
      <c r="O67" s="336"/>
      <c r="P67" s="339">
        <f>IF(X65="","",X65)</f>
        <v>1</v>
      </c>
      <c r="Q67" s="336"/>
      <c r="R67" s="6" t="s">
        <v>8</v>
      </c>
      <c r="S67" s="336">
        <f>IF(U65="","",U65)</f>
        <v>2</v>
      </c>
      <c r="T67" s="340"/>
      <c r="U67" s="351"/>
      <c r="V67" s="351"/>
      <c r="W67" s="351"/>
      <c r="X67" s="351"/>
      <c r="Y67" s="352"/>
      <c r="Z67" s="331"/>
      <c r="AA67" s="332"/>
      <c r="AB67" s="332"/>
      <c r="AC67" s="334"/>
      <c r="AM67" s="19"/>
      <c r="AN67" s="19"/>
      <c r="AO67" s="19"/>
    </row>
    <row r="68" spans="1:41" ht="21" customHeight="1">
      <c r="D68" s="401" t="s">
        <v>576</v>
      </c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1"/>
    </row>
    <row r="69" spans="1:41" ht="8.1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"/>
    </row>
    <row r="70" spans="1:41" ht="15" customHeight="1">
      <c r="B70" s="2" t="s">
        <v>9</v>
      </c>
      <c r="C70" s="321" t="s">
        <v>1</v>
      </c>
      <c r="D70" s="321"/>
      <c r="E70" s="321"/>
      <c r="F70" s="321"/>
      <c r="G70" s="321"/>
      <c r="H70" s="2" t="s">
        <v>10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41" s="21" customFormat="1" ht="15" customHeight="1">
      <c r="A71" s="359" t="s">
        <v>46</v>
      </c>
      <c r="B71" s="359"/>
      <c r="C71" s="359"/>
      <c r="D71" s="359"/>
      <c r="E71" s="359"/>
      <c r="F71" s="359"/>
      <c r="G71" s="2" t="s">
        <v>7</v>
      </c>
      <c r="H71" s="17">
        <v>1</v>
      </c>
      <c r="I71" s="17" t="s">
        <v>27</v>
      </c>
      <c r="J71" s="17">
        <v>4</v>
      </c>
      <c r="K71" s="358" t="s">
        <v>51</v>
      </c>
      <c r="L71" s="359"/>
      <c r="M71" s="17"/>
      <c r="N71" s="2" t="s">
        <v>16</v>
      </c>
      <c r="O71" s="17">
        <v>2</v>
      </c>
      <c r="P71" s="17" t="s">
        <v>27</v>
      </c>
      <c r="Q71" s="17">
        <v>3</v>
      </c>
      <c r="R71" s="358" t="s">
        <v>50</v>
      </c>
      <c r="S71" s="359"/>
      <c r="T71" s="17"/>
      <c r="U71" s="2" t="s">
        <v>28</v>
      </c>
      <c r="V71" s="17">
        <v>1</v>
      </c>
      <c r="W71" s="17" t="s">
        <v>27</v>
      </c>
      <c r="X71" s="17">
        <v>3</v>
      </c>
      <c r="Y71" s="358" t="s">
        <v>54</v>
      </c>
      <c r="Z71" s="359"/>
      <c r="AA71" s="17"/>
      <c r="AB71" s="2" t="s">
        <v>31</v>
      </c>
      <c r="AC71" s="17">
        <v>2</v>
      </c>
      <c r="AD71" s="17" t="s">
        <v>27</v>
      </c>
      <c r="AE71" s="17">
        <v>4</v>
      </c>
      <c r="AF71" s="358" t="s">
        <v>52</v>
      </c>
      <c r="AG71" s="359"/>
    </row>
    <row r="72" spans="1:41" s="21" customFormat="1" ht="15" customHeight="1">
      <c r="A72" s="17"/>
      <c r="B72" s="18"/>
      <c r="C72" s="18"/>
      <c r="D72" s="18"/>
      <c r="E72" s="18"/>
      <c r="F72" s="18"/>
      <c r="G72" s="2" t="s">
        <v>38</v>
      </c>
      <c r="H72" s="17">
        <v>1</v>
      </c>
      <c r="I72" s="17" t="s">
        <v>27</v>
      </c>
      <c r="J72" s="17">
        <v>2</v>
      </c>
      <c r="K72" s="358" t="s">
        <v>54</v>
      </c>
      <c r="L72" s="359"/>
      <c r="M72" s="17"/>
      <c r="N72" s="2" t="s">
        <v>39</v>
      </c>
      <c r="O72" s="17">
        <v>3</v>
      </c>
      <c r="P72" s="17" t="s">
        <v>27</v>
      </c>
      <c r="Q72" s="17">
        <v>4</v>
      </c>
      <c r="R72" s="358" t="s">
        <v>50</v>
      </c>
      <c r="S72" s="359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41" s="21" customFormat="1" ht="12" customHeight="1">
      <c r="A73" s="17"/>
      <c r="B73" s="18"/>
      <c r="C73" s="18"/>
      <c r="D73" s="18"/>
      <c r="E73" s="18"/>
      <c r="F73" s="18"/>
      <c r="G73" s="2"/>
      <c r="H73" s="17"/>
      <c r="I73" s="17"/>
      <c r="J73" s="17"/>
      <c r="K73" s="2"/>
      <c r="L73" s="17"/>
      <c r="M73" s="17"/>
      <c r="N73" s="2"/>
      <c r="O73" s="17"/>
      <c r="P73" s="17"/>
      <c r="Q73" s="17"/>
      <c r="R73" s="2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41" s="21" customFormat="1" ht="15" customHeight="1">
      <c r="A74" s="2" t="s">
        <v>9</v>
      </c>
      <c r="B74" s="321" t="s">
        <v>335</v>
      </c>
      <c r="C74" s="354"/>
      <c r="D74" s="354"/>
      <c r="E74" s="354"/>
      <c r="F74" s="354"/>
      <c r="G74" s="354"/>
      <c r="H74" s="354"/>
      <c r="I74" s="2" t="s">
        <v>10</v>
      </c>
      <c r="J74" s="16"/>
      <c r="K74" s="17"/>
      <c r="L74" s="17"/>
      <c r="M74" s="17"/>
      <c r="N74" s="17"/>
      <c r="O74" s="17"/>
      <c r="P74" s="19"/>
      <c r="Q74" s="17"/>
      <c r="R74" s="17"/>
      <c r="S74" s="17"/>
      <c r="T74" s="17"/>
      <c r="U74" s="17"/>
    </row>
    <row r="75" spans="1:41" s="21" customFormat="1" ht="7.5" customHeight="1"/>
    <row r="76" spans="1:41" s="21" customFormat="1" ht="13.5" customHeight="1" thickBot="1">
      <c r="T76" s="19"/>
      <c r="U76" s="19"/>
      <c r="V76" s="469" t="str">
        <f>IF(ISERROR(VLOOKUP(AE76&amp;AF76,$AJ:$AO,2,FALSE))=TRUE,"",VLOOKUP(AE76&amp;AF76,$AJ:$AO,2,FALSE))</f>
        <v>白井</v>
      </c>
      <c r="W76" s="470"/>
      <c r="X76" s="470"/>
      <c r="Y76" s="471" t="str">
        <f>IF(ISERROR(VLOOKUP(AE76&amp;AF76,$AJ:$AO,4,FALSE))=TRUE,"(　)",VLOOKUP(AE76&amp;AF76,$AJ:$AO,4,FALSE))</f>
        <v>(愛)</v>
      </c>
      <c r="Z76" s="471"/>
      <c r="AA76" s="471" t="str">
        <f>IF(ISERROR(VLOOKUP(AE76&amp;AF76,$AJ:$AO,5,FALSE))=TRUE,"",VLOOKUP(AE76&amp;AF76,$AJ:$AO,5,FALSE))</f>
        <v>タカタスポーツ</v>
      </c>
      <c r="AB76" s="471"/>
      <c r="AC76" s="471"/>
      <c r="AD76" s="473"/>
      <c r="AE76" s="306" t="s">
        <v>5</v>
      </c>
      <c r="AF76" s="307">
        <v>1</v>
      </c>
    </row>
    <row r="77" spans="1:41" s="21" customFormat="1" ht="14.1" customHeight="1" thickTop="1" thickBot="1">
      <c r="A77" s="306" t="s">
        <v>3</v>
      </c>
      <c r="B77" s="307">
        <v>1</v>
      </c>
      <c r="C77" s="469" t="str">
        <f>IF(ISERROR(VLOOKUP(A77&amp;B77,$AJ:$AO,2,FALSE))=TRUE,"",VLOOKUP(A77&amp;B77,$AJ:$AO,2,FALSE))</f>
        <v>前川</v>
      </c>
      <c r="D77" s="470"/>
      <c r="E77" s="470"/>
      <c r="F77" s="471" t="str">
        <f>IF(ISERROR(VLOOKUP(A77&amp;B77,$AJ:$AO,4,FALSE))=TRUE,"(　)",VLOOKUP(A77&amp;B77,$AJ:$AO,4,FALSE))</f>
        <v>(徳)</v>
      </c>
      <c r="G77" s="471"/>
      <c r="H77" s="471" t="str">
        <f>IF(ISERROR(VLOOKUP(A77&amp;B77,$AJ:$AO,5,FALSE))=TRUE,"",VLOOKUP(A77&amp;B77,$AJ:$AO,5,FALSE))</f>
        <v>加茂体協</v>
      </c>
      <c r="I77" s="471"/>
      <c r="J77" s="471"/>
      <c r="K77" s="473"/>
      <c r="L77" s="97"/>
      <c r="M77" s="97"/>
      <c r="N77" s="94"/>
      <c r="P77" s="94"/>
      <c r="Q77" s="90"/>
      <c r="S77" s="94"/>
      <c r="T77" s="221"/>
      <c r="U77" s="242"/>
      <c r="V77" s="474" t="str">
        <f>IF(ISERROR(VLOOKUP(AE76&amp;AF76,$AJ:$AO,3,FALSE))=TRUE,"",VLOOKUP(AE76&amp;AF76,$AJ:$AO,3,FALSE))</f>
        <v>渡部</v>
      </c>
      <c r="W77" s="475"/>
      <c r="X77" s="475"/>
      <c r="Y77" s="472"/>
      <c r="Z77" s="472"/>
      <c r="AA77" s="472" t="str">
        <f>IF(ISERROR(VLOOKUP(AE76&amp;AF76,$AJ:$AO,6,FALSE))=TRUE,"",VLOOKUP(AE76&amp;AF76,$AJ:$AO,6,FALSE))</f>
        <v>つばき愛卓会</v>
      </c>
      <c r="AB77" s="472"/>
      <c r="AC77" s="472"/>
      <c r="AD77" s="476"/>
      <c r="AE77" s="307"/>
      <c r="AF77" s="307"/>
    </row>
    <row r="78" spans="1:41" s="21" customFormat="1" ht="14.1" customHeight="1" thickTop="1">
      <c r="A78" s="307"/>
      <c r="B78" s="307"/>
      <c r="C78" s="474" t="str">
        <f>IF(ISERROR(VLOOKUP(A77&amp;B77,$AJ:$AO,3,FALSE))=TRUE,"",VLOOKUP(A77&amp;B77,$AJ:$AO,3,FALSE))</f>
        <v>金磯</v>
      </c>
      <c r="D78" s="475"/>
      <c r="E78" s="475"/>
      <c r="F78" s="472"/>
      <c r="G78" s="472"/>
      <c r="H78" s="472" t="str">
        <f>IF(ISERROR(VLOOKUP(A77&amp;B77,$AJ:$AO,6,FALSE))=TRUE,"",VLOOKUP(A77&amp;B77,$AJ:$AO,6,FALSE))</f>
        <v>名西クラブ</v>
      </c>
      <c r="I78" s="472"/>
      <c r="J78" s="472"/>
      <c r="K78" s="476"/>
      <c r="L78" s="158"/>
      <c r="M78" s="159"/>
      <c r="N78" s="99"/>
      <c r="P78" s="94"/>
      <c r="Q78" s="94"/>
      <c r="S78" s="221"/>
      <c r="T78" s="222"/>
      <c r="U78" s="160"/>
      <c r="V78" s="469" t="str">
        <f>IF(ISERROR(VLOOKUP(AE78&amp;AF78,$AJ:$AO,2,FALSE))=TRUE,"",VLOOKUP(AE78&amp;AF78,$AJ:$AO,2,FALSE))</f>
        <v>前野</v>
      </c>
      <c r="W78" s="470"/>
      <c r="X78" s="470"/>
      <c r="Y78" s="471" t="str">
        <f>IF(ISERROR(VLOOKUP(AE78&amp;AF78,$AJ:$AO,4,FALSE))=TRUE,"(　)",VLOOKUP(AE78&amp;AF78,$AJ:$AO,4,FALSE))</f>
        <v>(徳)</v>
      </c>
      <c r="Z78" s="471"/>
      <c r="AA78" s="471" t="str">
        <f>IF(ISERROR(VLOOKUP(AE78&amp;AF78,$AJ:$AO,5,FALSE))=TRUE,"",VLOOKUP(AE78&amp;AF78,$AJ:$AO,5,FALSE))</f>
        <v>北島クラブ</v>
      </c>
      <c r="AB78" s="471"/>
      <c r="AC78" s="471"/>
      <c r="AD78" s="473"/>
      <c r="AE78" s="306" t="s">
        <v>20</v>
      </c>
      <c r="AF78" s="307">
        <v>1</v>
      </c>
    </row>
    <row r="79" spans="1:41" s="21" customFormat="1" ht="14.1" customHeight="1" thickBot="1">
      <c r="A79" s="306" t="s">
        <v>19</v>
      </c>
      <c r="B79" s="307">
        <v>1</v>
      </c>
      <c r="C79" s="469" t="str">
        <f>IF(ISERROR(VLOOKUP(A79&amp;B79,$AJ:$AO,2,FALSE))=TRUE,"",VLOOKUP(A79&amp;B79,$AJ:$AO,2,FALSE))</f>
        <v>櫛田</v>
      </c>
      <c r="D79" s="470"/>
      <c r="E79" s="470"/>
      <c r="F79" s="471" t="str">
        <f>IF(ISERROR(VLOOKUP(A79&amp;B79,$AJ:$AO,4,FALSE))=TRUE,"(　)",VLOOKUP(A79&amp;B79,$AJ:$AO,4,FALSE))</f>
        <v>(徳)</v>
      </c>
      <c r="G79" s="471"/>
      <c r="H79" s="471" t="str">
        <f>IF(ISERROR(VLOOKUP(A79&amp;B79,$AJ:$AO,5,FALSE))=TRUE,"",VLOOKUP(A79&amp;B79,$AJ:$AO,5,FALSE))</f>
        <v>北島クラブ</v>
      </c>
      <c r="I79" s="471"/>
      <c r="J79" s="471"/>
      <c r="K79" s="473"/>
      <c r="L79" s="156"/>
      <c r="M79" s="175"/>
      <c r="N79" s="99"/>
      <c r="P79" s="230"/>
      <c r="Q79" s="215"/>
      <c r="R79" s="238"/>
      <c r="S79" s="223"/>
      <c r="T79" s="156"/>
      <c r="U79" s="163"/>
      <c r="V79" s="474" t="str">
        <f>IF(ISERROR(VLOOKUP(AE78&amp;AF78,$AJ:$AO,3,FALSE))=TRUE,"",VLOOKUP(AE78&amp;AF78,$AJ:$AO,3,FALSE))</f>
        <v>住田</v>
      </c>
      <c r="W79" s="475"/>
      <c r="X79" s="475"/>
      <c r="Y79" s="472"/>
      <c r="Z79" s="472"/>
      <c r="AA79" s="472" t="str">
        <f>IF(ISERROR(VLOOKUP(AE78&amp;AF78,$AJ:$AO,6,FALSE))=TRUE,"",VLOOKUP(AE78&amp;AF78,$AJ:$AO,6,FALSE))</f>
        <v>北島クラブ</v>
      </c>
      <c r="AB79" s="472"/>
      <c r="AC79" s="472"/>
      <c r="AD79" s="476"/>
      <c r="AE79" s="307"/>
      <c r="AF79" s="307"/>
    </row>
    <row r="80" spans="1:41" s="21" customFormat="1" ht="14.1" customHeight="1" thickTop="1" thickBot="1">
      <c r="A80" s="307"/>
      <c r="B80" s="307"/>
      <c r="C80" s="474" t="str">
        <f>IF(ISERROR(VLOOKUP(A79&amp;B79,$AJ:$AO,3,FALSE))=TRUE,"",VLOOKUP(A79&amp;B79,$AJ:$AO,3,FALSE))</f>
        <v>志摩</v>
      </c>
      <c r="D80" s="475"/>
      <c r="E80" s="475"/>
      <c r="F80" s="472"/>
      <c r="G80" s="472"/>
      <c r="H80" s="472" t="str">
        <f>IF(ISERROR(VLOOKUP(A79&amp;B79,$AJ:$AO,6,FALSE))=TRUE,"",VLOOKUP(A79&amp;B79,$AJ:$AO,6,FALSE))</f>
        <v>北島クラブ</v>
      </c>
      <c r="I80" s="472"/>
      <c r="J80" s="472"/>
      <c r="K80" s="476"/>
      <c r="L80" s="159"/>
      <c r="M80" s="254"/>
      <c r="N80" s="226"/>
      <c r="O80" s="158"/>
      <c r="P80" s="158"/>
      <c r="Q80" s="156"/>
      <c r="R80" s="156"/>
      <c r="S80" s="92"/>
      <c r="T80" s="174"/>
      <c r="U80" s="163"/>
      <c r="V80" s="469" t="str">
        <f>IF(ISERROR(VLOOKUP(AE80&amp;AF80,$AJ:$AO,2,FALSE))=TRUE,"",VLOOKUP(AE80&amp;AF80,$AJ:$AO,2,FALSE))</f>
        <v>松本</v>
      </c>
      <c r="W80" s="470"/>
      <c r="X80" s="470"/>
      <c r="Y80" s="471" t="str">
        <f>IF(ISERROR(VLOOKUP(AE80&amp;AF80,$AJ:$AO,4,FALSE))=TRUE,"(　)",VLOOKUP(AE80&amp;AF80,$AJ:$AO,4,FALSE))</f>
        <v>(愛)</v>
      </c>
      <c r="Z80" s="471"/>
      <c r="AA80" s="471" t="str">
        <f>IF(ISERROR(VLOOKUP(AE80&amp;AF80,$AJ:$AO,5,FALSE))=TRUE,"",VLOOKUP(AE80&amp;AF80,$AJ:$AO,5,FALSE))</f>
        <v>つばき愛卓会</v>
      </c>
      <c r="AB80" s="471"/>
      <c r="AC80" s="471"/>
      <c r="AD80" s="473"/>
      <c r="AE80" s="306" t="s">
        <v>21</v>
      </c>
      <c r="AF80" s="307">
        <v>1</v>
      </c>
    </row>
    <row r="81" spans="1:32" s="21" customFormat="1" ht="14.1" customHeight="1" thickTop="1" thickBot="1">
      <c r="A81" s="306" t="s">
        <v>6</v>
      </c>
      <c r="B81" s="307">
        <v>1</v>
      </c>
      <c r="C81" s="469" t="str">
        <f>IF(ISERROR(VLOOKUP(A81&amp;B81,$AJ:$AO,2,FALSE))=TRUE,"",VLOOKUP(A81&amp;B81,$AJ:$AO,2,FALSE))</f>
        <v>林</v>
      </c>
      <c r="D81" s="470"/>
      <c r="E81" s="470"/>
      <c r="F81" s="471" t="str">
        <f>IF(ISERROR(VLOOKUP(A81&amp;B81,$AJ:$AO,4,FALSE))=TRUE,"(　)",VLOOKUP(A81&amp;B81,$AJ:$AO,4,FALSE))</f>
        <v>(徳)</v>
      </c>
      <c r="G81" s="471"/>
      <c r="H81" s="471" t="str">
        <f>IF(ISERROR(VLOOKUP(A81&amp;B81,$AJ:$AO,5,FALSE))=TRUE,"",VLOOKUP(A81&amp;B81,$AJ:$AO,5,FALSE))</f>
        <v>チームHIURA</v>
      </c>
      <c r="I81" s="471"/>
      <c r="J81" s="471"/>
      <c r="K81" s="473"/>
      <c r="L81" s="245"/>
      <c r="M81" s="94"/>
      <c r="N81" s="94"/>
      <c r="P81" s="94"/>
      <c r="Q81" s="94"/>
      <c r="S81" s="92"/>
      <c r="T81" s="92"/>
      <c r="U81" s="157"/>
      <c r="V81" s="474" t="str">
        <f>IF(ISERROR(VLOOKUP(AE80&amp;AF80,$AJ:$AO,3,FALSE))=TRUE,"",VLOOKUP(AE80&amp;AF80,$AJ:$AO,3,FALSE))</f>
        <v>布村</v>
      </c>
      <c r="W81" s="475"/>
      <c r="X81" s="475"/>
      <c r="Y81" s="472"/>
      <c r="Z81" s="472"/>
      <c r="AA81" s="472" t="str">
        <f>IF(ISERROR(VLOOKUP(AE80&amp;AF80,$AJ:$AO,6,FALSE))=TRUE,"",VLOOKUP(AE80&amp;AF80,$AJ:$AO,6,FALSE))</f>
        <v>つばき愛卓会</v>
      </c>
      <c r="AB81" s="472"/>
      <c r="AC81" s="472"/>
      <c r="AD81" s="476"/>
      <c r="AE81" s="307"/>
      <c r="AF81" s="307"/>
    </row>
    <row r="82" spans="1:32" s="21" customFormat="1" ht="14.1" customHeight="1" thickTop="1" thickBot="1">
      <c r="A82" s="307"/>
      <c r="B82" s="307"/>
      <c r="C82" s="474" t="str">
        <f>IF(ISERROR(VLOOKUP(A81&amp;B81,$AJ:$AO,3,FALSE))=TRUE,"",VLOOKUP(A81&amp;B81,$AJ:$AO,3,FALSE))</f>
        <v>佐々木</v>
      </c>
      <c r="D82" s="475"/>
      <c r="E82" s="475"/>
      <c r="F82" s="472"/>
      <c r="G82" s="472"/>
      <c r="H82" s="472" t="str">
        <f>IF(ISERROR(VLOOKUP(A81&amp;B81,$AJ:$AO,6,FALSE))=TRUE,"",VLOOKUP(A81&amp;B81,$AJ:$AO,6,FALSE))</f>
        <v>北島クラブ</v>
      </c>
      <c r="I82" s="472"/>
      <c r="J82" s="472"/>
      <c r="K82" s="476"/>
      <c r="L82" s="94"/>
      <c r="M82" s="94"/>
      <c r="N82" s="94"/>
      <c r="P82" s="94"/>
      <c r="Q82" s="94"/>
      <c r="S82" s="94"/>
      <c r="T82" s="216"/>
      <c r="U82" s="156"/>
      <c r="V82" s="469" t="str">
        <f>IF(ISERROR(VLOOKUP(AE82&amp;AF82,$AJ:$AO,2,FALSE))=TRUE,"",VLOOKUP(AE82&amp;AF82,$AJ:$AO,2,FALSE))</f>
        <v>川人</v>
      </c>
      <c r="W82" s="470"/>
      <c r="X82" s="470"/>
      <c r="Y82" s="471" t="str">
        <f>IF(ISERROR(VLOOKUP(AE82&amp;AF82,$AJ:$AO,4,FALSE))=TRUE,"(　)",VLOOKUP(AE82&amp;AF82,$AJ:$AO,4,FALSE))</f>
        <v>(徳)</v>
      </c>
      <c r="Z82" s="471"/>
      <c r="AA82" s="471" t="str">
        <f>IF(ISERROR(VLOOKUP(AE82&amp;AF82,$AJ:$AO,5,FALSE))=TRUE,"",VLOOKUP(AE82&amp;AF82,$AJ:$AO,5,FALSE))</f>
        <v>名西クラブ</v>
      </c>
      <c r="AB82" s="471"/>
      <c r="AC82" s="471"/>
      <c r="AD82" s="473"/>
      <c r="AE82" s="477" t="s">
        <v>4</v>
      </c>
      <c r="AF82" s="359">
        <v>1</v>
      </c>
    </row>
    <row r="83" spans="1:32" s="21" customFormat="1" ht="14.1" customHeight="1" thickTop="1">
      <c r="A83" s="22"/>
      <c r="B83" s="22"/>
      <c r="C83" s="81"/>
      <c r="D83" s="81"/>
      <c r="E83" s="81"/>
      <c r="F83" s="82"/>
      <c r="G83" s="82"/>
      <c r="H83" s="82"/>
      <c r="I83" s="82"/>
      <c r="J83" s="82"/>
      <c r="K83" s="82"/>
      <c r="L83" s="94"/>
      <c r="M83" s="94"/>
      <c r="N83" s="94"/>
      <c r="P83" s="94"/>
      <c r="Q83" s="94"/>
      <c r="S83" s="90"/>
      <c r="T83" s="90"/>
      <c r="U83" s="222"/>
      <c r="V83" s="474" t="str">
        <f>IF(ISERROR(VLOOKUP(AE82&amp;AF82,$AJ:$AO,3,FALSE))=TRUE,"",VLOOKUP(AE82&amp;AF82,$AJ:$AO,3,FALSE))</f>
        <v>山下</v>
      </c>
      <c r="W83" s="475"/>
      <c r="X83" s="475"/>
      <c r="Y83" s="472"/>
      <c r="Z83" s="472"/>
      <c r="AA83" s="472" t="str">
        <f>IF(ISERROR(VLOOKUP(AE82&amp;AF82,$AJ:$AO,6,FALSE))=TRUE,"",VLOOKUP(AE82&amp;AF82,$AJ:$AO,6,FALSE))</f>
        <v>川内体協</v>
      </c>
      <c r="AB83" s="472"/>
      <c r="AC83" s="472"/>
      <c r="AD83" s="476"/>
      <c r="AE83" s="408"/>
      <c r="AF83" s="359"/>
    </row>
    <row r="84" spans="1:32" s="21" customFormat="1" ht="14.1" customHeight="1">
      <c r="A84" s="22"/>
      <c r="B84" s="22"/>
      <c r="C84" s="9"/>
      <c r="D84" s="9"/>
      <c r="E84" s="9"/>
      <c r="F84" s="75"/>
      <c r="G84" s="75"/>
      <c r="H84" s="75"/>
      <c r="I84" s="75"/>
      <c r="J84" s="75"/>
      <c r="K84" s="75"/>
      <c r="L84" s="94"/>
      <c r="M84" s="94"/>
      <c r="N84" s="94"/>
      <c r="P84" s="94"/>
      <c r="Q84" s="94"/>
      <c r="S84" s="90"/>
      <c r="T84" s="90"/>
      <c r="U84" s="90"/>
      <c r="V84" s="9"/>
      <c r="W84" s="9"/>
      <c r="X84" s="9"/>
      <c r="Y84" s="75"/>
      <c r="Z84" s="75"/>
      <c r="AA84" s="75"/>
      <c r="AB84" s="75"/>
      <c r="AC84" s="75"/>
      <c r="AD84" s="75"/>
      <c r="AE84" s="17"/>
      <c r="AF84" s="17"/>
    </row>
    <row r="85" spans="1:32" s="21" customFormat="1" ht="15" customHeight="1">
      <c r="A85" s="2" t="s">
        <v>9</v>
      </c>
      <c r="B85" s="321" t="s">
        <v>336</v>
      </c>
      <c r="C85" s="354"/>
      <c r="D85" s="354"/>
      <c r="E85" s="354"/>
      <c r="F85" s="354"/>
      <c r="G85" s="354"/>
      <c r="H85" s="354"/>
      <c r="I85" s="2" t="s">
        <v>10</v>
      </c>
      <c r="J85" s="16"/>
      <c r="K85" s="17"/>
      <c r="L85" s="156"/>
      <c r="M85" s="156"/>
      <c r="N85" s="156"/>
      <c r="P85" s="94"/>
      <c r="Q85" s="156"/>
      <c r="S85" s="156"/>
      <c r="T85" s="156"/>
      <c r="U85" s="156"/>
    </row>
    <row r="86" spans="1:32" s="21" customFormat="1" ht="7.5" customHeight="1">
      <c r="L86" s="90"/>
      <c r="M86" s="90"/>
      <c r="N86" s="90"/>
      <c r="P86" s="90"/>
      <c r="Q86" s="90"/>
      <c r="S86" s="90"/>
      <c r="T86" s="90"/>
      <c r="U86" s="90"/>
    </row>
    <row r="87" spans="1:32" s="21" customFormat="1" ht="13.5" customHeight="1" thickBot="1">
      <c r="L87" s="90"/>
      <c r="M87" s="90"/>
      <c r="N87" s="90"/>
      <c r="P87" s="90"/>
      <c r="Q87" s="90"/>
      <c r="S87" s="90"/>
      <c r="T87" s="94"/>
      <c r="U87" s="94"/>
      <c r="V87" s="469" t="str">
        <f>IF(ISERROR(VLOOKUP(AE87&amp;AF87,$AJ:$AO,2,FALSE))=TRUE,"",VLOOKUP(AE87&amp;AF87,$AJ:$AO,2,FALSE))</f>
        <v>田鍋</v>
      </c>
      <c r="W87" s="470"/>
      <c r="X87" s="470"/>
      <c r="Y87" s="471" t="str">
        <f>IF(ISERROR(VLOOKUP(AE87&amp;AF87,$AJ:$AO,4,FALSE))=TRUE,"(　)",VLOOKUP(AE87&amp;AF87,$AJ:$AO,4,FALSE))</f>
        <v>(高)</v>
      </c>
      <c r="Z87" s="471"/>
      <c r="AA87" s="471" t="str">
        <f>IF(ISERROR(VLOOKUP(AE87&amp;AF87,$AJ:$AO,5,FALSE))=TRUE,"",VLOOKUP(AE87&amp;AF87,$AJ:$AO,5,FALSE))</f>
        <v>ピンポン館</v>
      </c>
      <c r="AB87" s="471"/>
      <c r="AC87" s="471"/>
      <c r="AD87" s="473"/>
      <c r="AE87" s="306" t="s">
        <v>5</v>
      </c>
      <c r="AF87" s="307">
        <v>2</v>
      </c>
    </row>
    <row r="88" spans="1:32" s="21" customFormat="1" ht="14.1" customHeight="1" thickTop="1" thickBot="1">
      <c r="A88" s="306" t="s">
        <v>3</v>
      </c>
      <c r="B88" s="307">
        <v>2</v>
      </c>
      <c r="C88" s="469" t="str">
        <f>IF(ISERROR(VLOOKUP(A88&amp;B88,$AJ:$AO,2,FALSE))=TRUE,"",VLOOKUP(A88&amp;B88,$AJ:$AO,2,FALSE))</f>
        <v>藤田</v>
      </c>
      <c r="D88" s="470"/>
      <c r="E88" s="470"/>
      <c r="F88" s="471" t="str">
        <f>IF(ISERROR(VLOOKUP(A88&amp;B88,$AJ:$AO,4,FALSE))=TRUE,"(　)",VLOOKUP(A88&amp;B88,$AJ:$AO,4,FALSE))</f>
        <v>(愛)</v>
      </c>
      <c r="G88" s="471"/>
      <c r="H88" s="471" t="str">
        <f>IF(ISERROR(VLOOKUP(A88&amp;B88,$AJ:$AO,5,FALSE))=TRUE,"",VLOOKUP(A88&amp;B88,$AJ:$AO,5,FALSE))</f>
        <v>Libero</v>
      </c>
      <c r="I88" s="471"/>
      <c r="J88" s="471"/>
      <c r="K88" s="473"/>
      <c r="L88" s="224"/>
      <c r="M88" s="215"/>
      <c r="N88" s="94"/>
      <c r="P88" s="94"/>
      <c r="Q88" s="90"/>
      <c r="S88" s="94"/>
      <c r="T88" s="223"/>
      <c r="U88" s="242"/>
      <c r="V88" s="474" t="str">
        <f>IF(ISERROR(VLOOKUP(AE87&amp;AF87,$AJ:$AO,3,FALSE))=TRUE,"",VLOOKUP(AE87&amp;AF87,$AJ:$AO,3,FALSE))</f>
        <v>八木</v>
      </c>
      <c r="W88" s="475"/>
      <c r="X88" s="475"/>
      <c r="Y88" s="472"/>
      <c r="Z88" s="472"/>
      <c r="AA88" s="472" t="str">
        <f>IF(ISERROR(VLOOKUP(AE87&amp;AF87,$AJ:$AO,6,FALSE))=TRUE,"",VLOOKUP(AE87&amp;AF87,$AJ:$AO,6,FALSE))</f>
        <v>四国銀行</v>
      </c>
      <c r="AB88" s="472"/>
      <c r="AC88" s="472"/>
      <c r="AD88" s="476"/>
      <c r="AE88" s="307"/>
      <c r="AF88" s="307"/>
    </row>
    <row r="89" spans="1:32" s="21" customFormat="1" ht="14.1" customHeight="1" thickTop="1">
      <c r="A89" s="307"/>
      <c r="B89" s="307"/>
      <c r="C89" s="474" t="str">
        <f>IF(ISERROR(VLOOKUP(A88&amp;B88,$AJ:$AO,3,FALSE))=TRUE,"",VLOOKUP(A88&amp;B88,$AJ:$AO,3,FALSE))</f>
        <v>伊藤</v>
      </c>
      <c r="D89" s="475"/>
      <c r="E89" s="475"/>
      <c r="F89" s="472"/>
      <c r="G89" s="472"/>
      <c r="H89" s="472" t="str">
        <f>IF(ISERROR(VLOOKUP(A88&amp;B88,$AJ:$AO,6,FALSE))=TRUE,"",VLOOKUP(A88&amp;B88,$AJ:$AO,6,FALSE))</f>
        <v>ViVid</v>
      </c>
      <c r="I89" s="472"/>
      <c r="J89" s="472"/>
      <c r="K89" s="476"/>
      <c r="L89" s="156"/>
      <c r="M89" s="257"/>
      <c r="N89" s="94"/>
      <c r="P89" s="94"/>
      <c r="Q89" s="94"/>
      <c r="S89" s="221"/>
      <c r="T89" s="92"/>
      <c r="U89" s="160"/>
      <c r="V89" s="469" t="str">
        <f>IF(ISERROR(VLOOKUP(AE89&amp;AF89,$AJ:$AO,2,FALSE))=TRUE,"",VLOOKUP(AE89&amp;AF89,$AJ:$AO,2,FALSE))</f>
        <v>戸田</v>
      </c>
      <c r="W89" s="470"/>
      <c r="X89" s="470"/>
      <c r="Y89" s="471" t="str">
        <f>IF(ISERROR(VLOOKUP(AE89&amp;AF89,$AJ:$AO,4,FALSE))=TRUE,"(　)",VLOOKUP(AE89&amp;AF89,$AJ:$AO,4,FALSE))</f>
        <v>(香)</v>
      </c>
      <c r="Z89" s="471"/>
      <c r="AA89" s="471" t="str">
        <f>IF(ISERROR(VLOOKUP(AE89&amp;AF89,$AJ:$AO,5,FALSE))=TRUE,"",VLOOKUP(AE89&amp;AF89,$AJ:$AO,5,FALSE))</f>
        <v>鬼無体協</v>
      </c>
      <c r="AB89" s="471"/>
      <c r="AC89" s="471"/>
      <c r="AD89" s="473"/>
      <c r="AE89" s="306" t="s">
        <v>20</v>
      </c>
      <c r="AF89" s="307">
        <v>2</v>
      </c>
    </row>
    <row r="90" spans="1:32" s="21" customFormat="1" ht="14.1" customHeight="1" thickBot="1">
      <c r="A90" s="306" t="s">
        <v>19</v>
      </c>
      <c r="B90" s="307">
        <v>2</v>
      </c>
      <c r="C90" s="469" t="str">
        <f>IF(ISERROR(VLOOKUP(A90&amp;B90,$AJ:$AO,2,FALSE))=TRUE,"",VLOOKUP(A90&amp;B90,$AJ:$AO,2,FALSE))</f>
        <v>秋山</v>
      </c>
      <c r="D90" s="470"/>
      <c r="E90" s="470"/>
      <c r="F90" s="471" t="str">
        <f>IF(ISERROR(VLOOKUP(A90&amp;B90,$AJ:$AO,4,FALSE))=TRUE,"(　)",VLOOKUP(A90&amp;B90,$AJ:$AO,4,FALSE))</f>
        <v>(愛)</v>
      </c>
      <c r="G90" s="471"/>
      <c r="H90" s="471" t="str">
        <f>IF(ISERROR(VLOOKUP(A90&amp;B90,$AJ:$AO,5,FALSE))=TRUE,"",VLOOKUP(A90&amp;B90,$AJ:$AO,5,FALSE))</f>
        <v>ゴールドジム新居浜</v>
      </c>
      <c r="I90" s="471"/>
      <c r="J90" s="471"/>
      <c r="K90" s="473"/>
      <c r="L90" s="156"/>
      <c r="M90" s="234"/>
      <c r="N90" s="94"/>
      <c r="P90" s="230"/>
      <c r="Q90" s="215"/>
      <c r="R90" s="238"/>
      <c r="S90" s="223"/>
      <c r="T90" s="156"/>
      <c r="U90" s="163"/>
      <c r="V90" s="474" t="str">
        <f>IF(ISERROR(VLOOKUP(AE89&amp;AF89,$AJ:$AO,3,FALSE))=TRUE,"",VLOOKUP(AE89&amp;AF89,$AJ:$AO,3,FALSE))</f>
        <v>橋本</v>
      </c>
      <c r="W90" s="475"/>
      <c r="X90" s="475"/>
      <c r="Y90" s="472"/>
      <c r="Z90" s="472"/>
      <c r="AA90" s="472" t="str">
        <f>IF(ISERROR(VLOOKUP(AE89&amp;AF89,$AJ:$AO,6,FALSE))=TRUE,"",VLOOKUP(AE89&amp;AF89,$AJ:$AO,6,FALSE))</f>
        <v>鬼無体協</v>
      </c>
      <c r="AB90" s="472"/>
      <c r="AC90" s="472"/>
      <c r="AD90" s="476"/>
      <c r="AE90" s="307"/>
      <c r="AF90" s="307"/>
    </row>
    <row r="91" spans="1:32" s="21" customFormat="1" ht="14.1" customHeight="1" thickTop="1" thickBot="1">
      <c r="A91" s="307"/>
      <c r="B91" s="307"/>
      <c r="C91" s="474" t="str">
        <f>IF(ISERROR(VLOOKUP(A90&amp;B90,$AJ:$AO,3,FALSE))=TRUE,"",VLOOKUP(A90&amp;B90,$AJ:$AO,3,FALSE))</f>
        <v>岩元</v>
      </c>
      <c r="D91" s="475"/>
      <c r="E91" s="475"/>
      <c r="F91" s="472"/>
      <c r="G91" s="472"/>
      <c r="H91" s="472" t="str">
        <f>IF(ISERROR(VLOOKUP(A90&amp;B90,$AJ:$AO,6,FALSE))=TRUE,"",VLOOKUP(A90&amp;B90,$AJ:$AO,6,FALSE))</f>
        <v>ゴールドジム新居浜</v>
      </c>
      <c r="I91" s="472"/>
      <c r="J91" s="472"/>
      <c r="K91" s="476"/>
      <c r="L91" s="247"/>
      <c r="M91" s="92"/>
      <c r="N91" s="225"/>
      <c r="O91" s="158"/>
      <c r="P91" s="158"/>
      <c r="Q91" s="156"/>
      <c r="R91" s="156"/>
      <c r="S91" s="92"/>
      <c r="T91" s="174"/>
      <c r="U91" s="163"/>
      <c r="V91" s="469" t="str">
        <f>IF(ISERROR(VLOOKUP(AE91&amp;AF91,$AJ:$AO,2,FALSE))=TRUE,"",VLOOKUP(AE91&amp;AF91,$AJ:$AO,2,FALSE))</f>
        <v>片岡</v>
      </c>
      <c r="W91" s="470"/>
      <c r="X91" s="470"/>
      <c r="Y91" s="471" t="str">
        <f>IF(ISERROR(VLOOKUP(AE91&amp;AF91,$AJ:$AO,4,FALSE))=TRUE,"(　)",VLOOKUP(AE91&amp;AF91,$AJ:$AO,4,FALSE))</f>
        <v>(高)</v>
      </c>
      <c r="Z91" s="471"/>
      <c r="AA91" s="471" t="str">
        <f>IF(ISERROR(VLOOKUP(AE91&amp;AF91,$AJ:$AO,5,FALSE))=TRUE,"",VLOOKUP(AE91&amp;AF91,$AJ:$AO,5,FALSE))</f>
        <v>ＬＢラボ</v>
      </c>
      <c r="AB91" s="471"/>
      <c r="AC91" s="471"/>
      <c r="AD91" s="473"/>
      <c r="AE91" s="306" t="s">
        <v>21</v>
      </c>
      <c r="AF91" s="307">
        <v>2</v>
      </c>
    </row>
    <row r="92" spans="1:32" s="21" customFormat="1" ht="14.1" customHeight="1" thickTop="1" thickBot="1">
      <c r="A92" s="306" t="s">
        <v>6</v>
      </c>
      <c r="B92" s="307">
        <v>2</v>
      </c>
      <c r="C92" s="469" t="str">
        <f>IF(ISERROR(VLOOKUP(A92&amp;B92,$AJ:$AO,2,FALSE))=TRUE,"",VLOOKUP(A92&amp;B92,$AJ:$AO,2,FALSE))</f>
        <v>小田</v>
      </c>
      <c r="D92" s="470"/>
      <c r="E92" s="470"/>
      <c r="F92" s="471" t="str">
        <f>IF(ISERROR(VLOOKUP(A92&amp;B92,$AJ:$AO,4,FALSE))=TRUE,"(　)",VLOOKUP(A92&amp;B92,$AJ:$AO,4,FALSE))</f>
        <v>(高)</v>
      </c>
      <c r="G92" s="471"/>
      <c r="H92" s="471" t="str">
        <f>IF(ISERROR(VLOOKUP(A92&amp;B92,$AJ:$AO,5,FALSE))=TRUE,"",VLOOKUP(A92&amp;B92,$AJ:$AO,5,FALSE))</f>
        <v>いの町体育会</v>
      </c>
      <c r="I92" s="471"/>
      <c r="J92" s="471"/>
      <c r="K92" s="473"/>
      <c r="L92" s="162"/>
      <c r="M92" s="225"/>
      <c r="N92" s="94"/>
      <c r="P92" s="94"/>
      <c r="Q92" s="94"/>
      <c r="S92" s="92"/>
      <c r="T92" s="92"/>
      <c r="U92" s="157"/>
      <c r="V92" s="474" t="str">
        <f>IF(ISERROR(VLOOKUP(AE91&amp;AF91,$AJ:$AO,3,FALSE))=TRUE,"",VLOOKUP(AE91&amp;AF91,$AJ:$AO,3,FALSE))</f>
        <v>藤村</v>
      </c>
      <c r="W92" s="475"/>
      <c r="X92" s="475"/>
      <c r="Y92" s="472"/>
      <c r="Z92" s="472"/>
      <c r="AA92" s="472" t="str">
        <f>IF(ISERROR(VLOOKUP(AE91&amp;AF91,$AJ:$AO,6,FALSE))=TRUE,"",VLOOKUP(AE91&amp;AF91,$AJ:$AO,6,FALSE))</f>
        <v>GOLDSTAR</v>
      </c>
      <c r="AB92" s="472"/>
      <c r="AC92" s="472"/>
      <c r="AD92" s="476"/>
      <c r="AE92" s="307"/>
      <c r="AF92" s="307"/>
    </row>
    <row r="93" spans="1:32" s="21" customFormat="1" ht="14.1" customHeight="1" thickTop="1" thickBot="1">
      <c r="A93" s="307"/>
      <c r="B93" s="307"/>
      <c r="C93" s="474" t="str">
        <f>IF(ISERROR(VLOOKUP(A92&amp;B92,$AJ:$AO,3,FALSE))=TRUE,"",VLOOKUP(A92&amp;B92,$AJ:$AO,3,FALSE))</f>
        <v>田内</v>
      </c>
      <c r="D93" s="475"/>
      <c r="E93" s="475"/>
      <c r="F93" s="472"/>
      <c r="G93" s="472"/>
      <c r="H93" s="472" t="str">
        <f>IF(ISERROR(VLOOKUP(A92&amp;B92,$AJ:$AO,6,FALSE))=TRUE,"",VLOOKUP(A92&amp;B92,$AJ:$AO,6,FALSE))</f>
        <v>ＬＢＣ安芸</v>
      </c>
      <c r="I93" s="472"/>
      <c r="J93" s="472"/>
      <c r="K93" s="476"/>
      <c r="L93" s="94"/>
      <c r="M93" s="94"/>
      <c r="N93" s="94"/>
      <c r="P93" s="94"/>
      <c r="Q93" s="94"/>
      <c r="S93" s="94"/>
      <c r="T93" s="216"/>
      <c r="U93" s="243"/>
      <c r="V93" s="469" t="str">
        <f>IF(ISERROR(VLOOKUP(AE93&amp;AF93,$AJ:$AO,2,FALSE))=TRUE,"",VLOOKUP(AE93&amp;AF93,$AJ:$AO,2,FALSE))</f>
        <v>高橋</v>
      </c>
      <c r="W93" s="470"/>
      <c r="X93" s="470"/>
      <c r="Y93" s="471" t="str">
        <f>IF(ISERROR(VLOOKUP(AE93&amp;AF93,$AJ:$AO,4,FALSE))=TRUE,"(　)",VLOOKUP(AE93&amp;AF93,$AJ:$AO,4,FALSE))</f>
        <v>(香)</v>
      </c>
      <c r="Z93" s="471"/>
      <c r="AA93" s="471" t="str">
        <f>IF(ISERROR(VLOOKUP(AE93&amp;AF93,$AJ:$AO,5,FALSE))=TRUE,"",VLOOKUP(AE93&amp;AF93,$AJ:$AO,5,FALSE))</f>
        <v>花梨クラブ</v>
      </c>
      <c r="AB93" s="471"/>
      <c r="AC93" s="471"/>
      <c r="AD93" s="473"/>
      <c r="AE93" s="477" t="s">
        <v>4</v>
      </c>
      <c r="AF93" s="359">
        <v>2</v>
      </c>
    </row>
    <row r="94" spans="1:32" s="21" customFormat="1" ht="14.1" customHeight="1" thickTop="1">
      <c r="A94" s="22"/>
      <c r="B94" s="22"/>
      <c r="C94" s="81"/>
      <c r="D94" s="81"/>
      <c r="E94" s="81"/>
      <c r="F94" s="82"/>
      <c r="G94" s="82"/>
      <c r="H94" s="82"/>
      <c r="I94" s="82"/>
      <c r="J94" s="82"/>
      <c r="K94" s="82"/>
      <c r="L94" s="94"/>
      <c r="M94" s="94"/>
      <c r="N94" s="94"/>
      <c r="P94" s="94"/>
      <c r="Q94" s="94"/>
      <c r="S94" s="90"/>
      <c r="T94" s="90"/>
      <c r="U94" s="90"/>
      <c r="V94" s="474" t="str">
        <f>IF(ISERROR(VLOOKUP(AE93&amp;AF93,$AJ:$AO,3,FALSE))=TRUE,"",VLOOKUP(AE93&amp;AF93,$AJ:$AO,3,FALSE))</f>
        <v>松田</v>
      </c>
      <c r="W94" s="475"/>
      <c r="X94" s="475"/>
      <c r="Y94" s="472"/>
      <c r="Z94" s="472"/>
      <c r="AA94" s="472" t="str">
        <f>IF(ISERROR(VLOOKUP(AE93&amp;AF93,$AJ:$AO,6,FALSE))=TRUE,"",VLOOKUP(AE93&amp;AF93,$AJ:$AO,6,FALSE))</f>
        <v>花梨クラブ</v>
      </c>
      <c r="AB94" s="472"/>
      <c r="AC94" s="472"/>
      <c r="AD94" s="476"/>
      <c r="AE94" s="408"/>
      <c r="AF94" s="359"/>
    </row>
    <row r="95" spans="1:32" s="21" customFormat="1" ht="14.1" customHeight="1">
      <c r="A95" s="22"/>
      <c r="B95" s="22"/>
      <c r="C95" s="9"/>
      <c r="D95" s="9"/>
      <c r="E95" s="9"/>
      <c r="F95" s="75"/>
      <c r="G95" s="75"/>
      <c r="H95" s="75"/>
      <c r="I95" s="75"/>
      <c r="J95" s="75"/>
      <c r="K95" s="75"/>
      <c r="L95" s="94"/>
      <c r="M95" s="94"/>
      <c r="N95" s="94"/>
      <c r="P95" s="94"/>
      <c r="Q95" s="94"/>
      <c r="S95" s="90"/>
      <c r="T95" s="90"/>
      <c r="U95" s="90"/>
      <c r="V95" s="9"/>
      <c r="W95" s="9"/>
      <c r="X95" s="9"/>
      <c r="Y95" s="75"/>
      <c r="Z95" s="75"/>
      <c r="AA95" s="75"/>
      <c r="AB95" s="75"/>
      <c r="AC95" s="75"/>
      <c r="AD95" s="75"/>
      <c r="AE95" s="17"/>
      <c r="AF95" s="17"/>
    </row>
    <row r="96" spans="1:32" s="21" customFormat="1" ht="14.1" customHeight="1">
      <c r="A96" s="2" t="s">
        <v>9</v>
      </c>
      <c r="B96" s="321" t="s">
        <v>75</v>
      </c>
      <c r="C96" s="354"/>
      <c r="D96" s="354"/>
      <c r="E96" s="354"/>
      <c r="F96" s="354"/>
      <c r="G96" s="354"/>
      <c r="H96" s="354"/>
      <c r="I96" s="2" t="s">
        <v>10</v>
      </c>
      <c r="J96" s="75"/>
      <c r="K96" s="75"/>
      <c r="L96" s="94"/>
      <c r="M96" s="94"/>
      <c r="N96" s="94"/>
      <c r="P96" s="94"/>
      <c r="Q96" s="94"/>
      <c r="S96" s="90"/>
      <c r="T96" s="90"/>
      <c r="U96" s="90"/>
      <c r="V96" s="9"/>
      <c r="W96" s="9"/>
      <c r="X96" s="9"/>
      <c r="Y96" s="75"/>
      <c r="Z96" s="75"/>
      <c r="AA96" s="75"/>
      <c r="AB96" s="75"/>
      <c r="AC96" s="75"/>
      <c r="AD96" s="75"/>
      <c r="AE96" s="17"/>
      <c r="AF96" s="17"/>
    </row>
    <row r="97" spans="1:34" s="21" customFormat="1" ht="14.1" customHeight="1">
      <c r="A97" s="22"/>
      <c r="B97" s="22"/>
      <c r="C97" s="9"/>
      <c r="D97" s="9"/>
      <c r="E97" s="9"/>
      <c r="F97" s="75"/>
      <c r="G97" s="75"/>
      <c r="H97" s="75"/>
      <c r="I97" s="75"/>
      <c r="J97" s="75"/>
      <c r="K97" s="75"/>
      <c r="L97" s="94"/>
      <c r="M97" s="94"/>
      <c r="N97" s="94"/>
      <c r="P97" s="94"/>
      <c r="Q97" s="94"/>
      <c r="S97" s="90"/>
      <c r="T97" s="90"/>
      <c r="U97" s="90"/>
      <c r="V97" s="9"/>
      <c r="W97" s="9"/>
      <c r="X97" s="9"/>
      <c r="Y97" s="75"/>
      <c r="Z97" s="75"/>
      <c r="AA97" s="75"/>
      <c r="AB97" s="75"/>
      <c r="AC97" s="75"/>
      <c r="AD97" s="75"/>
      <c r="AE97" s="17"/>
      <c r="AF97" s="17"/>
    </row>
    <row r="98" spans="1:34" s="21" customFormat="1" ht="14.1" customHeight="1" thickBot="1">
      <c r="A98" s="306" t="s">
        <v>3</v>
      </c>
      <c r="B98" s="307">
        <v>3</v>
      </c>
      <c r="C98" s="469" t="str">
        <f>IF(ISERROR(VLOOKUP(A98&amp;B98,$AJ:$AO,2,FALSE))=TRUE,"",VLOOKUP(A98&amp;B98,$AJ:$AO,2,FALSE))</f>
        <v>真鍋</v>
      </c>
      <c r="D98" s="470"/>
      <c r="E98" s="470"/>
      <c r="F98" s="471" t="str">
        <f>IF(ISERROR(VLOOKUP(A98&amp;B98,$AJ:$AO,4,FALSE))=TRUE,"(　)",VLOOKUP(A98&amp;B98,$AJ:$AO,4,FALSE))</f>
        <v>(香)</v>
      </c>
      <c r="G98" s="471"/>
      <c r="H98" s="471" t="str">
        <f>IF(ISERROR(VLOOKUP(A98&amp;B98,$AJ:$AO,5,FALSE))=TRUE,"",VLOOKUP(A98&amp;B98,$AJ:$AO,5,FALSE))</f>
        <v>卓窓会</v>
      </c>
      <c r="I98" s="471"/>
      <c r="J98" s="471"/>
      <c r="K98" s="473"/>
      <c r="L98" s="97"/>
      <c r="M98" s="90"/>
      <c r="N98" s="94"/>
      <c r="P98" s="94"/>
      <c r="Q98" s="90"/>
      <c r="S98" s="90"/>
      <c r="T98" s="94"/>
      <c r="U98" s="94"/>
      <c r="V98" s="469" t="str">
        <f>IF(ISERROR(VLOOKUP(AE98&amp;AF98,$AJ:$AO,2,FALSE))=TRUE,"",VLOOKUP(AE98&amp;AF98,$AJ:$AO,2,FALSE))</f>
        <v>戎</v>
      </c>
      <c r="W98" s="470"/>
      <c r="X98" s="470"/>
      <c r="Y98" s="471" t="str">
        <f>IF(ISERROR(VLOOKUP(AE98&amp;AF98,$AJ:$AO,4,FALSE))=TRUE,"(　)",VLOOKUP(AE98&amp;AF98,$AJ:$AO,4,FALSE))</f>
        <v>(愛)</v>
      </c>
      <c r="Z98" s="471"/>
      <c r="AA98" s="471" t="str">
        <f>IF(ISERROR(VLOOKUP(AE98&amp;AF98,$AJ:$AO,5,FALSE))=TRUE,"",VLOOKUP(AE98&amp;AF98,$AJ:$AO,5,FALSE))</f>
        <v>泉　会</v>
      </c>
      <c r="AB98" s="471"/>
      <c r="AC98" s="471"/>
      <c r="AD98" s="473"/>
      <c r="AE98" s="306" t="s">
        <v>5</v>
      </c>
      <c r="AF98" s="307">
        <v>3</v>
      </c>
    </row>
    <row r="99" spans="1:34" s="21" customFormat="1" ht="14.1" customHeight="1" thickTop="1" thickBot="1">
      <c r="A99" s="307"/>
      <c r="B99" s="307"/>
      <c r="C99" s="474" t="str">
        <f>IF(ISERROR(VLOOKUP(A98&amp;B98,$AJ:$AO,3,FALSE))=TRUE,"",VLOOKUP(A98&amp;B98,$AJ:$AO,3,FALSE))</f>
        <v>横山</v>
      </c>
      <c r="D99" s="475"/>
      <c r="E99" s="475"/>
      <c r="F99" s="472"/>
      <c r="G99" s="472"/>
      <c r="H99" s="472" t="str">
        <f>IF(ISERROR(VLOOKUP(A98&amp;B98,$AJ:$AO,6,FALSE))=TRUE,"",VLOOKUP(A98&amp;B98,$AJ:$AO,6,FALSE))</f>
        <v>卓窓会</v>
      </c>
      <c r="I99" s="472"/>
      <c r="J99" s="472"/>
      <c r="K99" s="476"/>
      <c r="L99" s="159"/>
      <c r="M99" s="90"/>
      <c r="N99" s="94"/>
      <c r="P99" s="94"/>
      <c r="Q99" s="90"/>
      <c r="S99" s="94"/>
      <c r="T99" s="223"/>
      <c r="U99" s="242"/>
      <c r="V99" s="474" t="str">
        <f>IF(ISERROR(VLOOKUP(AE98&amp;AF98,$AJ:$AO,3,FALSE))=TRUE,"",VLOOKUP(AE98&amp;AF98,$AJ:$AO,3,FALSE))</f>
        <v>山科</v>
      </c>
      <c r="W99" s="475"/>
      <c r="X99" s="475"/>
      <c r="Y99" s="472"/>
      <c r="Z99" s="472"/>
      <c r="AA99" s="472" t="str">
        <f>IF(ISERROR(VLOOKUP(AE98&amp;AF98,$AJ:$AO,6,FALSE))=TRUE,"",VLOOKUP(AE98&amp;AF98,$AJ:$AO,6,FALSE))</f>
        <v>ViVid</v>
      </c>
      <c r="AB99" s="472"/>
      <c r="AC99" s="472"/>
      <c r="AD99" s="476"/>
      <c r="AE99" s="307"/>
      <c r="AF99" s="307"/>
    </row>
    <row r="100" spans="1:34" s="21" customFormat="1" ht="14.1" customHeight="1" thickTop="1" thickBot="1">
      <c r="A100" s="306" t="s">
        <v>21</v>
      </c>
      <c r="B100" s="307">
        <v>3</v>
      </c>
      <c r="C100" s="469" t="str">
        <f>IF(ISERROR(VLOOKUP(A100&amp;B100,$AJ:$AO,2,FALSE))=TRUE,"",VLOOKUP(A100&amp;B100,$AJ:$AO,2,FALSE))</f>
        <v>宮崎</v>
      </c>
      <c r="D100" s="470"/>
      <c r="E100" s="470"/>
      <c r="F100" s="471" t="str">
        <f>IF(ISERROR(VLOOKUP(A100&amp;B100,$AJ:$AO,4,FALSE))=TRUE,"(　)",VLOOKUP(A100&amp;B100,$AJ:$AO,4,FALSE))</f>
        <v>(愛)</v>
      </c>
      <c r="G100" s="471"/>
      <c r="H100" s="471" t="str">
        <f>IF(ISERROR(VLOOKUP(A100&amp;B100,$AJ:$AO,5,FALSE))=TRUE,"",VLOOKUP(A100&amp;B100,$AJ:$AO,5,FALSE))</f>
        <v>さつき会</v>
      </c>
      <c r="I100" s="471"/>
      <c r="J100" s="471"/>
      <c r="K100" s="473"/>
      <c r="L100" s="245"/>
      <c r="M100" s="262"/>
      <c r="N100" s="94"/>
      <c r="P100" s="94"/>
      <c r="Q100" s="94"/>
      <c r="S100" s="92"/>
      <c r="T100" s="92"/>
      <c r="U100" s="160"/>
      <c r="V100" s="469" t="str">
        <f>IF(ISERROR(VLOOKUP(AE100&amp;AF100,$AJ:$AO,2,FALSE))=TRUE,"",VLOOKUP(AE100&amp;AF100,$AJ:$AO,2,FALSE))</f>
        <v>田中</v>
      </c>
      <c r="W100" s="470"/>
      <c r="X100" s="470"/>
      <c r="Y100" s="471" t="str">
        <f>IF(ISERROR(VLOOKUP(AE100&amp;AF100,$AJ:$AO,4,FALSE))=TRUE,"(　)",VLOOKUP(AE100&amp;AF100,$AJ:$AO,4,FALSE))</f>
        <v>(愛)</v>
      </c>
      <c r="Z100" s="471"/>
      <c r="AA100" s="471" t="str">
        <f>IF(ISERROR(VLOOKUP(AE100&amp;AF100,$AJ:$AO,5,FALSE))=TRUE,"",VLOOKUP(AE100&amp;AF100,$AJ:$AO,5,FALSE))</f>
        <v>チームＪ新居浜</v>
      </c>
      <c r="AB100" s="471"/>
      <c r="AC100" s="471"/>
      <c r="AD100" s="473"/>
      <c r="AE100" s="306" t="s">
        <v>19</v>
      </c>
      <c r="AF100" s="307">
        <v>3</v>
      </c>
    </row>
    <row r="101" spans="1:34" s="21" customFormat="1" ht="14.1" customHeight="1" thickTop="1" thickBot="1">
      <c r="A101" s="307"/>
      <c r="B101" s="307"/>
      <c r="C101" s="474" t="str">
        <f>IF(ISERROR(VLOOKUP(A100&amp;B100,$AJ:$AO,3,FALSE))=TRUE,"",VLOOKUP(A100&amp;B100,$AJ:$AO,3,FALSE))</f>
        <v>小野</v>
      </c>
      <c r="D101" s="475"/>
      <c r="E101" s="475"/>
      <c r="F101" s="472"/>
      <c r="G101" s="472"/>
      <c r="H101" s="472" t="str">
        <f>IF(ISERROR(VLOOKUP(A100&amp;B100,$AJ:$AO,6,FALSE))=TRUE,"",VLOOKUP(A100&amp;B100,$AJ:$AO,6,FALSE))</f>
        <v>さつき会</v>
      </c>
      <c r="I101" s="472"/>
      <c r="J101" s="472"/>
      <c r="K101" s="476"/>
      <c r="L101" s="156"/>
      <c r="M101" s="175"/>
      <c r="N101" s="224"/>
      <c r="P101" s="213"/>
      <c r="Q101" s="219"/>
      <c r="R101" s="238"/>
      <c r="S101" s="214"/>
      <c r="T101" s="174"/>
      <c r="U101" s="163"/>
      <c r="V101" s="474" t="str">
        <f>IF(ISERROR(VLOOKUP(AE100&amp;AF100,$AJ:$AO,3,FALSE))=TRUE,"",VLOOKUP(AE100&amp;AF100,$AJ:$AO,3,FALSE))</f>
        <v>高橋</v>
      </c>
      <c r="W101" s="475"/>
      <c r="X101" s="475"/>
      <c r="Y101" s="472"/>
      <c r="Z101" s="472"/>
      <c r="AA101" s="472" t="str">
        <f>IF(ISERROR(VLOOKUP(AE100&amp;AF100,$AJ:$AO,6,FALSE))=TRUE,"",VLOOKUP(AE100&amp;AF100,$AJ:$AO,6,FALSE))</f>
        <v>ViVid</v>
      </c>
      <c r="AB101" s="472"/>
      <c r="AC101" s="472"/>
      <c r="AD101" s="476"/>
      <c r="AE101" s="307"/>
      <c r="AF101" s="307"/>
    </row>
    <row r="102" spans="1:34" s="21" customFormat="1" ht="14.1" customHeight="1" thickTop="1">
      <c r="A102" s="306" t="s">
        <v>20</v>
      </c>
      <c r="B102" s="307">
        <v>3</v>
      </c>
      <c r="C102" s="469" t="str">
        <f>IF(ISERROR(VLOOKUP(A102&amp;B102,$AJ:$AO,2,FALSE))=TRUE,"",VLOOKUP(A102&amp;B102,$AJ:$AO,2,FALSE))</f>
        <v>稲井</v>
      </c>
      <c r="D102" s="470"/>
      <c r="E102" s="470"/>
      <c r="F102" s="471" t="str">
        <f>IF(ISERROR(VLOOKUP(A102&amp;B102,$AJ:$AO,4,FALSE))=TRUE,"(　)",VLOOKUP(A102&amp;B102,$AJ:$AO,4,FALSE))</f>
        <v>(愛)</v>
      </c>
      <c r="G102" s="471"/>
      <c r="H102" s="471" t="str">
        <f>IF(ISERROR(VLOOKUP(A102&amp;B102,$AJ:$AO,5,FALSE))=TRUE,"",VLOOKUP(A102&amp;B102,$AJ:$AO,5,FALSE))</f>
        <v>アシスト</v>
      </c>
      <c r="I102" s="471"/>
      <c r="J102" s="471"/>
      <c r="K102" s="473"/>
      <c r="L102" s="156"/>
      <c r="M102" s="234"/>
      <c r="N102" s="94"/>
      <c r="O102" s="158"/>
      <c r="P102" s="158"/>
      <c r="Q102" s="156"/>
      <c r="R102" s="156"/>
      <c r="S102" s="221"/>
      <c r="T102" s="156"/>
      <c r="U102" s="163"/>
      <c r="V102" s="469" t="str">
        <f>IF(ISERROR(VLOOKUP(AE102&amp;AF102,$AJ:$AO,2,FALSE))=TRUE,"",VLOOKUP(AE102&amp;AF102,$AJ:$AO,2,FALSE))</f>
        <v>野口</v>
      </c>
      <c r="W102" s="470"/>
      <c r="X102" s="470"/>
      <c r="Y102" s="471" t="str">
        <f>IF(ISERROR(VLOOKUP(AE102&amp;AF102,$AJ:$AO,4,FALSE))=TRUE,"(　)",VLOOKUP(AE102&amp;AF102,$AJ:$AO,4,FALSE))</f>
        <v>(愛)</v>
      </c>
      <c r="Z102" s="471"/>
      <c r="AA102" s="471" t="str">
        <f>IF(ISERROR(VLOOKUP(AE102&amp;AF102,$AJ:$AO,5,FALSE))=TRUE,"",VLOOKUP(AE102&amp;AF102,$AJ:$AO,5,FALSE))</f>
        <v>ゴールドジム新居浜</v>
      </c>
      <c r="AB102" s="471"/>
      <c r="AC102" s="471"/>
      <c r="AD102" s="473"/>
      <c r="AE102" s="306" t="s">
        <v>3</v>
      </c>
      <c r="AF102" s="307">
        <v>4</v>
      </c>
    </row>
    <row r="103" spans="1:34" s="21" customFormat="1" ht="14.1" customHeight="1" thickBot="1">
      <c r="A103" s="307"/>
      <c r="B103" s="307"/>
      <c r="C103" s="474" t="str">
        <f>IF(ISERROR(VLOOKUP(A102&amp;B102,$AJ:$AO,3,FALSE))=TRUE,"",VLOOKUP(A102&amp;B102,$AJ:$AO,3,FALSE))</f>
        <v>稲井</v>
      </c>
      <c r="D103" s="475"/>
      <c r="E103" s="475"/>
      <c r="F103" s="472"/>
      <c r="G103" s="472"/>
      <c r="H103" s="472" t="str">
        <f>IF(ISERROR(VLOOKUP(A102&amp;B102,$AJ:$AO,6,FALSE))=TRUE,"",VLOOKUP(A102&amp;B102,$AJ:$AO,6,FALSE))</f>
        <v>アシスト</v>
      </c>
      <c r="I103" s="472"/>
      <c r="J103" s="472"/>
      <c r="K103" s="476"/>
      <c r="L103" s="159"/>
      <c r="M103" s="254"/>
      <c r="N103" s="90"/>
      <c r="P103" s="94"/>
      <c r="Q103" s="94"/>
      <c r="S103" s="221"/>
      <c r="T103" s="92"/>
      <c r="U103" s="157"/>
      <c r="V103" s="474" t="str">
        <f>IF(ISERROR(VLOOKUP(AE102&amp;AF102,$AJ:$AO,3,FALSE))=TRUE,"",VLOOKUP(AE102&amp;AF102,$AJ:$AO,3,FALSE))</f>
        <v>曽我</v>
      </c>
      <c r="W103" s="475"/>
      <c r="X103" s="475"/>
      <c r="Y103" s="472"/>
      <c r="Z103" s="472"/>
      <c r="AA103" s="472" t="str">
        <f>IF(ISERROR(VLOOKUP(AE102&amp;AF102,$AJ:$AO,6,FALSE))=TRUE,"",VLOOKUP(AE102&amp;AF102,$AJ:$AO,6,FALSE))</f>
        <v>ゴールドジム新居浜</v>
      </c>
      <c r="AB103" s="472"/>
      <c r="AC103" s="472"/>
      <c r="AD103" s="476"/>
      <c r="AE103" s="307"/>
      <c r="AF103" s="307"/>
    </row>
    <row r="104" spans="1:34" s="21" customFormat="1" ht="14.1" customHeight="1" thickTop="1" thickBot="1">
      <c r="A104" s="306" t="s">
        <v>6</v>
      </c>
      <c r="B104" s="307">
        <v>3</v>
      </c>
      <c r="C104" s="469" t="str">
        <f>IF(ISERROR(VLOOKUP(A104&amp;B104,$AJ:$AO,2,FALSE))=TRUE,"",VLOOKUP(A104&amp;B104,$AJ:$AO,2,FALSE))</f>
        <v>伊藤</v>
      </c>
      <c r="D104" s="470"/>
      <c r="E104" s="470"/>
      <c r="F104" s="471" t="str">
        <f>IF(ISERROR(VLOOKUP(A104&amp;B104,$AJ:$AO,4,FALSE))=TRUE,"(　)",VLOOKUP(A104&amp;B104,$AJ:$AO,4,FALSE))</f>
        <v>(愛)</v>
      </c>
      <c r="G104" s="471"/>
      <c r="H104" s="471" t="str">
        <f>IF(ISERROR(VLOOKUP(A104&amp;B104,$AJ:$AO,5,FALSE))=TRUE,"",VLOOKUP(A104&amp;B104,$AJ:$AO,5,FALSE))</f>
        <v>アシスト</v>
      </c>
      <c r="I104" s="471"/>
      <c r="J104" s="471"/>
      <c r="K104" s="473"/>
      <c r="L104" s="245"/>
      <c r="M104" s="90"/>
      <c r="N104" s="90"/>
      <c r="P104" s="94"/>
      <c r="Q104" s="94"/>
      <c r="S104" s="94"/>
      <c r="T104" s="216"/>
      <c r="U104" s="156"/>
      <c r="V104" s="469" t="str">
        <f>IF(ISERROR(VLOOKUP(AE104&amp;AF104,$AJ:$AO,2,FALSE))=TRUE,"",VLOOKUP(AE104&amp;AF104,$AJ:$AO,2,FALSE))</f>
        <v>堀</v>
      </c>
      <c r="W104" s="470"/>
      <c r="X104" s="470"/>
      <c r="Y104" s="471" t="str">
        <f>IF(ISERROR(VLOOKUP(AE104&amp;AF104,$AJ:$AO,4,FALSE))=TRUE,"(　)",VLOOKUP(AE104&amp;AF104,$AJ:$AO,4,FALSE))</f>
        <v>(愛)</v>
      </c>
      <c r="Z104" s="471"/>
      <c r="AA104" s="471" t="str">
        <f>IF(ISERROR(VLOOKUP(AE104&amp;AF104,$AJ:$AO,5,FALSE))=TRUE,"",VLOOKUP(AE104&amp;AF104,$AJ:$AO,5,FALSE))</f>
        <v>アシスト</v>
      </c>
      <c r="AB104" s="471"/>
      <c r="AC104" s="471"/>
      <c r="AD104" s="473"/>
      <c r="AE104" s="477" t="s">
        <v>4</v>
      </c>
      <c r="AF104" s="359">
        <v>3</v>
      </c>
    </row>
    <row r="105" spans="1:34" s="21" customFormat="1" ht="14.1" customHeight="1" thickTop="1">
      <c r="A105" s="307"/>
      <c r="B105" s="307"/>
      <c r="C105" s="474" t="str">
        <f>IF(ISERROR(VLOOKUP(A104&amp;B104,$AJ:$AO,3,FALSE))=TRUE,"",VLOOKUP(A104&amp;B104,$AJ:$AO,3,FALSE))</f>
        <v>細川</v>
      </c>
      <c r="D105" s="475"/>
      <c r="E105" s="475"/>
      <c r="F105" s="472"/>
      <c r="G105" s="472"/>
      <c r="H105" s="472" t="str">
        <f>IF(ISERROR(VLOOKUP(A104&amp;B104,$AJ:$AO,6,FALSE))=TRUE,"",VLOOKUP(A104&amp;B104,$AJ:$AO,6,FALSE))</f>
        <v>アシスト</v>
      </c>
      <c r="I105" s="472"/>
      <c r="J105" s="472"/>
      <c r="K105" s="476"/>
      <c r="L105" s="86"/>
      <c r="M105" s="86"/>
      <c r="N105" s="86"/>
      <c r="P105" s="86"/>
      <c r="Q105" s="85"/>
      <c r="S105" s="86"/>
      <c r="T105" s="86"/>
      <c r="U105" s="263"/>
      <c r="V105" s="474" t="str">
        <f>IF(ISERROR(VLOOKUP(AE104&amp;AF104,$AJ:$AO,3,FALSE))=TRUE,"",VLOOKUP(AE104&amp;AF104,$AJ:$AO,3,FALSE))</f>
        <v>日浅</v>
      </c>
      <c r="W105" s="475"/>
      <c r="X105" s="475"/>
      <c r="Y105" s="472"/>
      <c r="Z105" s="472"/>
      <c r="AA105" s="472" t="str">
        <f>IF(ISERROR(VLOOKUP(AE104&amp;AF104,$AJ:$AO,6,FALSE))=TRUE,"",VLOOKUP(AE104&amp;AF104,$AJ:$AO,6,FALSE))</f>
        <v>アシスト</v>
      </c>
      <c r="AB105" s="472"/>
      <c r="AC105" s="472"/>
      <c r="AD105" s="476"/>
      <c r="AE105" s="408"/>
      <c r="AF105" s="359"/>
      <c r="AG105" s="22"/>
      <c r="AH105" s="22"/>
    </row>
    <row r="106" spans="1:34" s="21" customFormat="1" ht="15" customHeight="1"/>
    <row r="107" spans="1:34" s="21" customFormat="1" ht="15" customHeight="1"/>
    <row r="108" spans="1:34" s="21" customFormat="1" ht="15" customHeight="1"/>
    <row r="109" spans="1:34" s="21" customFormat="1" ht="15" customHeight="1"/>
    <row r="110" spans="1:34" s="21" customFormat="1" ht="15" customHeight="1"/>
    <row r="111" spans="1:34" s="21" customFormat="1" ht="15" customHeight="1"/>
    <row r="112" spans="1:34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  <row r="149" s="21" customFormat="1" ht="15" customHeight="1"/>
    <row r="150" s="21" customFormat="1" ht="15" customHeight="1"/>
    <row r="151" s="21" customFormat="1" ht="15" customHeight="1"/>
    <row r="152" s="21" customFormat="1" ht="15" customHeight="1"/>
    <row r="153" s="21" customFormat="1" ht="15" customHeight="1"/>
  </sheetData>
  <mergeCells count="580">
    <mergeCell ref="P31:Q31"/>
    <mergeCell ref="G29:J29"/>
    <mergeCell ref="P27:Q27"/>
    <mergeCell ref="P40:Q40"/>
    <mergeCell ref="G44:J45"/>
    <mergeCell ref="K44:O45"/>
    <mergeCell ref="P52:Q52"/>
    <mergeCell ref="A28:A29"/>
    <mergeCell ref="E28:F29"/>
    <mergeCell ref="G28:J28"/>
    <mergeCell ref="L28:N28"/>
    <mergeCell ref="P28:T29"/>
    <mergeCell ref="B28:D28"/>
    <mergeCell ref="K29:L29"/>
    <mergeCell ref="N29:O29"/>
    <mergeCell ref="Q30:S30"/>
    <mergeCell ref="AB16:AC16"/>
    <mergeCell ref="AB17:AC18"/>
    <mergeCell ref="Z25:AA25"/>
    <mergeCell ref="AB25:AC25"/>
    <mergeCell ref="A26:A27"/>
    <mergeCell ref="B62:D62"/>
    <mergeCell ref="E62:F63"/>
    <mergeCell ref="G62:J63"/>
    <mergeCell ref="K26:O27"/>
    <mergeCell ref="Q26:S26"/>
    <mergeCell ref="V26:X26"/>
    <mergeCell ref="Z26:AA27"/>
    <mergeCell ref="B31:D31"/>
    <mergeCell ref="G35:J35"/>
    <mergeCell ref="G36:J36"/>
    <mergeCell ref="B48:D48"/>
    <mergeCell ref="E48:F49"/>
    <mergeCell ref="B49:D49"/>
    <mergeCell ref="G46:J47"/>
    <mergeCell ref="G48:J48"/>
    <mergeCell ref="G49:J49"/>
    <mergeCell ref="A30:A31"/>
    <mergeCell ref="K52:L52"/>
    <mergeCell ref="N52:O52"/>
    <mergeCell ref="AB21:AC22"/>
    <mergeCell ref="Z30:AA31"/>
    <mergeCell ref="AB30:AC31"/>
    <mergeCell ref="U30:Y31"/>
    <mergeCell ref="Z34:AA34"/>
    <mergeCell ref="X36:Y36"/>
    <mergeCell ref="U39:Y40"/>
    <mergeCell ref="AB19:AC20"/>
    <mergeCell ref="AB28:AC29"/>
    <mergeCell ref="U29:V29"/>
    <mergeCell ref="X29:Y29"/>
    <mergeCell ref="U20:V20"/>
    <mergeCell ref="U21:Y22"/>
    <mergeCell ref="Y24:Z24"/>
    <mergeCell ref="AA24:AC24"/>
    <mergeCell ref="AB26:AC27"/>
    <mergeCell ref="Z28:AA29"/>
    <mergeCell ref="AA33:AC33"/>
    <mergeCell ref="G37:J37"/>
    <mergeCell ref="B38:D38"/>
    <mergeCell ref="G38:J38"/>
    <mergeCell ref="E35:F36"/>
    <mergeCell ref="N38:O38"/>
    <mergeCell ref="P37:T38"/>
    <mergeCell ref="U36:V36"/>
    <mergeCell ref="V37:X37"/>
    <mergeCell ref="U25:V25"/>
    <mergeCell ref="X25:Y25"/>
    <mergeCell ref="S27:T27"/>
    <mergeCell ref="U27:V27"/>
    <mergeCell ref="X27:Y27"/>
    <mergeCell ref="V28:X28"/>
    <mergeCell ref="P25:Q25"/>
    <mergeCell ref="S25:T25"/>
    <mergeCell ref="S31:T31"/>
    <mergeCell ref="G30:J30"/>
    <mergeCell ref="G31:J31"/>
    <mergeCell ref="L57:N57"/>
    <mergeCell ref="Q35:S35"/>
    <mergeCell ref="L46:N46"/>
    <mergeCell ref="P46:T47"/>
    <mergeCell ref="Q48:S48"/>
    <mergeCell ref="Y60:Z60"/>
    <mergeCell ref="U57:Y58"/>
    <mergeCell ref="Q39:S39"/>
    <mergeCell ref="AA51:AC51"/>
    <mergeCell ref="AB37:AC38"/>
    <mergeCell ref="AB39:AC40"/>
    <mergeCell ref="K40:L40"/>
    <mergeCell ref="Y42:Z42"/>
    <mergeCell ref="AA42:AC42"/>
    <mergeCell ref="N40:O40"/>
    <mergeCell ref="AB55:AC56"/>
    <mergeCell ref="U56:V56"/>
    <mergeCell ref="X56:Y56"/>
    <mergeCell ref="Z55:AA56"/>
    <mergeCell ref="K49:L49"/>
    <mergeCell ref="N49:O49"/>
    <mergeCell ref="U47:V47"/>
    <mergeCell ref="K38:L38"/>
    <mergeCell ref="E39:F40"/>
    <mergeCell ref="B40:D40"/>
    <mergeCell ref="B29:D29"/>
    <mergeCell ref="K25:L25"/>
    <mergeCell ref="K22:L22"/>
    <mergeCell ref="G39:J40"/>
    <mergeCell ref="G17:J18"/>
    <mergeCell ref="G21:J22"/>
    <mergeCell ref="E25:G25"/>
    <mergeCell ref="E30:F31"/>
    <mergeCell ref="L30:N30"/>
    <mergeCell ref="L37:N37"/>
    <mergeCell ref="G20:J20"/>
    <mergeCell ref="N25:O25"/>
    <mergeCell ref="B39:D39"/>
    <mergeCell ref="B36:D36"/>
    <mergeCell ref="B35:D35"/>
    <mergeCell ref="K31:L31"/>
    <mergeCell ref="N31:O31"/>
    <mergeCell ref="E37:F38"/>
    <mergeCell ref="G8:J9"/>
    <mergeCell ref="B9:D9"/>
    <mergeCell ref="G12:J13"/>
    <mergeCell ref="B10:D10"/>
    <mergeCell ref="B11:D11"/>
    <mergeCell ref="E8:F9"/>
    <mergeCell ref="G10:J10"/>
    <mergeCell ref="G11:J11"/>
    <mergeCell ref="B8:D8"/>
    <mergeCell ref="E10:F11"/>
    <mergeCell ref="E12:F13"/>
    <mergeCell ref="B37:D37"/>
    <mergeCell ref="B21:D21"/>
    <mergeCell ref="E21:F22"/>
    <mergeCell ref="B22:D22"/>
    <mergeCell ref="B18:D18"/>
    <mergeCell ref="E17:F18"/>
    <mergeCell ref="Q57:S57"/>
    <mergeCell ref="AD3:AH3"/>
    <mergeCell ref="X52:Y52"/>
    <mergeCell ref="Z52:AA52"/>
    <mergeCell ref="AB52:AC52"/>
    <mergeCell ref="A53:A54"/>
    <mergeCell ref="B53:D53"/>
    <mergeCell ref="E53:F54"/>
    <mergeCell ref="G53:J54"/>
    <mergeCell ref="K53:O54"/>
    <mergeCell ref="Q53:S53"/>
    <mergeCell ref="AB48:AC49"/>
    <mergeCell ref="Z46:AA47"/>
    <mergeCell ref="AB46:AC47"/>
    <mergeCell ref="V53:X53"/>
    <mergeCell ref="Z53:AA54"/>
    <mergeCell ref="AB53:AC54"/>
    <mergeCell ref="U54:V54"/>
    <mergeCell ref="Y51:Z51"/>
    <mergeCell ref="B47:D47"/>
    <mergeCell ref="B54:D54"/>
    <mergeCell ref="P54:Q54"/>
    <mergeCell ref="S54:T54"/>
    <mergeCell ref="X54:Y54"/>
    <mergeCell ref="S52:T52"/>
    <mergeCell ref="E52:G52"/>
    <mergeCell ref="E44:F45"/>
    <mergeCell ref="N61:O61"/>
    <mergeCell ref="P61:Q61"/>
    <mergeCell ref="S61:T61"/>
    <mergeCell ref="U61:V61"/>
    <mergeCell ref="X61:Y61"/>
    <mergeCell ref="V55:X55"/>
    <mergeCell ref="U45:V45"/>
    <mergeCell ref="X45:Y45"/>
    <mergeCell ref="X47:Y47"/>
    <mergeCell ref="P49:Q49"/>
    <mergeCell ref="S49:T49"/>
    <mergeCell ref="E55:F56"/>
    <mergeCell ref="G55:J56"/>
    <mergeCell ref="L55:N55"/>
    <mergeCell ref="P55:T56"/>
    <mergeCell ref="K56:L56"/>
    <mergeCell ref="N56:O56"/>
    <mergeCell ref="K58:L58"/>
    <mergeCell ref="N58:O58"/>
    <mergeCell ref="P58:Q58"/>
    <mergeCell ref="S58:T58"/>
    <mergeCell ref="A62:A63"/>
    <mergeCell ref="K62:O63"/>
    <mergeCell ref="A39:A40"/>
    <mergeCell ref="L39:N39"/>
    <mergeCell ref="A48:A49"/>
    <mergeCell ref="A46:A47"/>
    <mergeCell ref="L48:N48"/>
    <mergeCell ref="A44:A45"/>
    <mergeCell ref="B44:D44"/>
    <mergeCell ref="B45:D45"/>
    <mergeCell ref="B46:D46"/>
    <mergeCell ref="E46:F47"/>
    <mergeCell ref="N47:O47"/>
    <mergeCell ref="A57:A58"/>
    <mergeCell ref="A55:A56"/>
    <mergeCell ref="B55:D55"/>
    <mergeCell ref="B56:D56"/>
    <mergeCell ref="B58:D58"/>
    <mergeCell ref="G57:J58"/>
    <mergeCell ref="B57:D57"/>
    <mergeCell ref="E43:G43"/>
    <mergeCell ref="K43:L43"/>
    <mergeCell ref="B63:D63"/>
    <mergeCell ref="E57:F58"/>
    <mergeCell ref="A35:A36"/>
    <mergeCell ref="S40:T40"/>
    <mergeCell ref="G65:J65"/>
    <mergeCell ref="A37:A38"/>
    <mergeCell ref="X63:Y63"/>
    <mergeCell ref="U43:V43"/>
    <mergeCell ref="X43:Y43"/>
    <mergeCell ref="U48:Y49"/>
    <mergeCell ref="Q62:S62"/>
    <mergeCell ref="V62:X62"/>
    <mergeCell ref="V46:X46"/>
    <mergeCell ref="P63:Q63"/>
    <mergeCell ref="S63:T63"/>
    <mergeCell ref="P45:Q45"/>
    <mergeCell ref="S45:T45"/>
    <mergeCell ref="Q44:S44"/>
    <mergeCell ref="V44:X44"/>
    <mergeCell ref="N43:O43"/>
    <mergeCell ref="P43:Q43"/>
    <mergeCell ref="S43:T43"/>
    <mergeCell ref="K47:L47"/>
    <mergeCell ref="V35:X35"/>
    <mergeCell ref="E61:G61"/>
    <mergeCell ref="K61:L61"/>
    <mergeCell ref="Z62:AA63"/>
    <mergeCell ref="AB62:AC63"/>
    <mergeCell ref="U63:V63"/>
    <mergeCell ref="Y33:Z33"/>
    <mergeCell ref="AB43:AC43"/>
    <mergeCell ref="Z61:AA61"/>
    <mergeCell ref="AB61:AC61"/>
    <mergeCell ref="Z43:AA43"/>
    <mergeCell ref="U34:V34"/>
    <mergeCell ref="X34:Y34"/>
    <mergeCell ref="Z57:AA58"/>
    <mergeCell ref="AB44:AC45"/>
    <mergeCell ref="AA60:AC60"/>
    <mergeCell ref="AB57:AC58"/>
    <mergeCell ref="AB34:AC34"/>
    <mergeCell ref="Z35:AA36"/>
    <mergeCell ref="AB35:AC36"/>
    <mergeCell ref="Z37:AA38"/>
    <mergeCell ref="U38:V38"/>
    <mergeCell ref="X38:Y38"/>
    <mergeCell ref="U52:V52"/>
    <mergeCell ref="Z39:AA40"/>
    <mergeCell ref="Z44:AA45"/>
    <mergeCell ref="Z48:AA49"/>
    <mergeCell ref="A66:A67"/>
    <mergeCell ref="B66:D66"/>
    <mergeCell ref="E66:F67"/>
    <mergeCell ref="G66:J67"/>
    <mergeCell ref="L66:N66"/>
    <mergeCell ref="Q66:S66"/>
    <mergeCell ref="V64:X64"/>
    <mergeCell ref="Z64:AA65"/>
    <mergeCell ref="AB64:AC65"/>
    <mergeCell ref="B65:D65"/>
    <mergeCell ref="K65:L65"/>
    <mergeCell ref="N65:O65"/>
    <mergeCell ref="U65:V65"/>
    <mergeCell ref="X65:Y65"/>
    <mergeCell ref="G64:J64"/>
    <mergeCell ref="A64:A65"/>
    <mergeCell ref="B64:D64"/>
    <mergeCell ref="E64:F65"/>
    <mergeCell ref="L64:N64"/>
    <mergeCell ref="P64:T65"/>
    <mergeCell ref="L21:N21"/>
    <mergeCell ref="N22:O22"/>
    <mergeCell ref="P22:Q22"/>
    <mergeCell ref="S22:T22"/>
    <mergeCell ref="U18:V18"/>
    <mergeCell ref="X18:Y18"/>
    <mergeCell ref="Q21:S21"/>
    <mergeCell ref="Z19:AA20"/>
    <mergeCell ref="B7:D7"/>
    <mergeCell ref="P16:Q16"/>
    <mergeCell ref="X16:Y16"/>
    <mergeCell ref="P18:Q18"/>
    <mergeCell ref="S18:T18"/>
    <mergeCell ref="X20:Y20"/>
    <mergeCell ref="V19:X19"/>
    <mergeCell ref="P19:T20"/>
    <mergeCell ref="B17:D17"/>
    <mergeCell ref="B13:D13"/>
    <mergeCell ref="Z21:AA22"/>
    <mergeCell ref="Z17:AA18"/>
    <mergeCell ref="U16:V16"/>
    <mergeCell ref="Z12:AD13"/>
    <mergeCell ref="AE12:AF13"/>
    <mergeCell ref="AG12:AH13"/>
    <mergeCell ref="Z11:AA11"/>
    <mergeCell ref="G7:J7"/>
    <mergeCell ref="AE10:AF11"/>
    <mergeCell ref="AG8:AH9"/>
    <mergeCell ref="AC11:AD11"/>
    <mergeCell ref="AA10:AC10"/>
    <mergeCell ref="X9:Y9"/>
    <mergeCell ref="Z9:AA9"/>
    <mergeCell ref="K9:L9"/>
    <mergeCell ref="A6:A7"/>
    <mergeCell ref="K6:O7"/>
    <mergeCell ref="AE6:AF7"/>
    <mergeCell ref="AG6:AH7"/>
    <mergeCell ref="V6:X6"/>
    <mergeCell ref="AA6:AC6"/>
    <mergeCell ref="S7:T7"/>
    <mergeCell ref="P7:Q7"/>
    <mergeCell ref="Q6:S6"/>
    <mergeCell ref="A10:A11"/>
    <mergeCell ref="A19:A20"/>
    <mergeCell ref="L19:N19"/>
    <mergeCell ref="K20:L20"/>
    <mergeCell ref="N20:O20"/>
    <mergeCell ref="A17:A18"/>
    <mergeCell ref="B12:D12"/>
    <mergeCell ref="A12:A13"/>
    <mergeCell ref="E16:G16"/>
    <mergeCell ref="B20:D20"/>
    <mergeCell ref="L10:N10"/>
    <mergeCell ref="K16:L16"/>
    <mergeCell ref="N16:O16"/>
    <mergeCell ref="C3:G3"/>
    <mergeCell ref="E5:G5"/>
    <mergeCell ref="A8:A9"/>
    <mergeCell ref="G19:J19"/>
    <mergeCell ref="B6:D6"/>
    <mergeCell ref="A21:A22"/>
    <mergeCell ref="B19:D19"/>
    <mergeCell ref="E19:F20"/>
    <mergeCell ref="D1:AE1"/>
    <mergeCell ref="P8:T9"/>
    <mergeCell ref="X5:Y5"/>
    <mergeCell ref="Z5:AA5"/>
    <mergeCell ref="AC5:AD5"/>
    <mergeCell ref="AD4:AE4"/>
    <mergeCell ref="AE8:AF9"/>
    <mergeCell ref="K5:L5"/>
    <mergeCell ref="N5:O5"/>
    <mergeCell ref="P5:Q5"/>
    <mergeCell ref="L8:N8"/>
    <mergeCell ref="AC7:AD7"/>
    <mergeCell ref="AC9:AD9"/>
    <mergeCell ref="U9:V9"/>
    <mergeCell ref="E6:F7"/>
    <mergeCell ref="G6:J6"/>
    <mergeCell ref="AF4:AH4"/>
    <mergeCell ref="S5:T5"/>
    <mergeCell ref="U5:V5"/>
    <mergeCell ref="AE5:AF5"/>
    <mergeCell ref="AG5:AH5"/>
    <mergeCell ref="U7:V7"/>
    <mergeCell ref="X7:Y7"/>
    <mergeCell ref="Z7:AA7"/>
    <mergeCell ref="U10:Y11"/>
    <mergeCell ref="AA8:AC8"/>
    <mergeCell ref="V8:X8"/>
    <mergeCell ref="AG10:AH11"/>
    <mergeCell ref="N3:AB3"/>
    <mergeCell ref="N4:AB4"/>
    <mergeCell ref="X13:Y13"/>
    <mergeCell ref="Q10:S10"/>
    <mergeCell ref="N9:O9"/>
    <mergeCell ref="V12:X12"/>
    <mergeCell ref="N11:O11"/>
    <mergeCell ref="U13:V13"/>
    <mergeCell ref="Q17:S17"/>
    <mergeCell ref="V17:X17"/>
    <mergeCell ref="S16:T16"/>
    <mergeCell ref="Y15:Z15"/>
    <mergeCell ref="S11:T11"/>
    <mergeCell ref="L12:N12"/>
    <mergeCell ref="Q12:S12"/>
    <mergeCell ref="K11:L11"/>
    <mergeCell ref="S13:T13"/>
    <mergeCell ref="P13:Q13"/>
    <mergeCell ref="K17:O18"/>
    <mergeCell ref="K13:L13"/>
    <mergeCell ref="N13:O13"/>
    <mergeCell ref="AA15:AC15"/>
    <mergeCell ref="P11:Q11"/>
    <mergeCell ref="Z16:AA16"/>
    <mergeCell ref="D68:AE68"/>
    <mergeCell ref="C70:G70"/>
    <mergeCell ref="B26:D26"/>
    <mergeCell ref="E26:F27"/>
    <mergeCell ref="G26:J26"/>
    <mergeCell ref="B27:D27"/>
    <mergeCell ref="G27:J27"/>
    <mergeCell ref="U66:Y67"/>
    <mergeCell ref="Z66:AA67"/>
    <mergeCell ref="AB66:AC67"/>
    <mergeCell ref="B67:D67"/>
    <mergeCell ref="K67:L67"/>
    <mergeCell ref="N67:O67"/>
    <mergeCell ref="P67:Q67"/>
    <mergeCell ref="S67:T67"/>
    <mergeCell ref="B30:D30"/>
    <mergeCell ref="E34:G34"/>
    <mergeCell ref="K34:L34"/>
    <mergeCell ref="K35:O36"/>
    <mergeCell ref="N34:O34"/>
    <mergeCell ref="P34:Q34"/>
    <mergeCell ref="S34:T34"/>
    <mergeCell ref="P36:Q36"/>
    <mergeCell ref="S36:T36"/>
    <mergeCell ref="A71:F71"/>
    <mergeCell ref="K71:L71"/>
    <mergeCell ref="R71:S71"/>
    <mergeCell ref="Y71:Z71"/>
    <mergeCell ref="AF71:AG71"/>
    <mergeCell ref="K72:L72"/>
    <mergeCell ref="R72:S72"/>
    <mergeCell ref="B74:H74"/>
    <mergeCell ref="V76:X76"/>
    <mergeCell ref="Y76:Z77"/>
    <mergeCell ref="AA76:AD76"/>
    <mergeCell ref="AE76:AE77"/>
    <mergeCell ref="AF76:AF77"/>
    <mergeCell ref="V77:X77"/>
    <mergeCell ref="AA77:AD77"/>
    <mergeCell ref="A77:A78"/>
    <mergeCell ref="B77:B78"/>
    <mergeCell ref="C77:E77"/>
    <mergeCell ref="F77:G78"/>
    <mergeCell ref="H77:K77"/>
    <mergeCell ref="C78:E78"/>
    <mergeCell ref="H78:K78"/>
    <mergeCell ref="V78:X78"/>
    <mergeCell ref="Y78:Z79"/>
    <mergeCell ref="AA78:AD78"/>
    <mergeCell ref="AE78:AE79"/>
    <mergeCell ref="AF78:AF79"/>
    <mergeCell ref="A79:A80"/>
    <mergeCell ref="B79:B80"/>
    <mergeCell ref="C79:E79"/>
    <mergeCell ref="F79:G80"/>
    <mergeCell ref="H79:K79"/>
    <mergeCell ref="V79:X79"/>
    <mergeCell ref="AA79:AD79"/>
    <mergeCell ref="C80:E80"/>
    <mergeCell ref="H80:K80"/>
    <mergeCell ref="V80:X80"/>
    <mergeCell ref="Y80:Z81"/>
    <mergeCell ref="AA80:AD80"/>
    <mergeCell ref="AE80:AE81"/>
    <mergeCell ref="AF80:AF81"/>
    <mergeCell ref="A81:A82"/>
    <mergeCell ref="B81:B82"/>
    <mergeCell ref="C81:E81"/>
    <mergeCell ref="F81:G82"/>
    <mergeCell ref="H81:K81"/>
    <mergeCell ref="V81:X81"/>
    <mergeCell ref="AA81:AD81"/>
    <mergeCell ref="AA87:AD87"/>
    <mergeCell ref="AE87:AE88"/>
    <mergeCell ref="AF87:AF88"/>
    <mergeCell ref="V88:X88"/>
    <mergeCell ref="F88:G89"/>
    <mergeCell ref="H88:K88"/>
    <mergeCell ref="AA88:AD88"/>
    <mergeCell ref="C82:E82"/>
    <mergeCell ref="H82:K82"/>
    <mergeCell ref="V82:X82"/>
    <mergeCell ref="Y82:Z83"/>
    <mergeCell ref="AA82:AD82"/>
    <mergeCell ref="AF82:AF83"/>
    <mergeCell ref="V83:X83"/>
    <mergeCell ref="AA83:AD83"/>
    <mergeCell ref="B85:H85"/>
    <mergeCell ref="V89:X89"/>
    <mergeCell ref="Y89:Z90"/>
    <mergeCell ref="AA89:AD89"/>
    <mergeCell ref="AE82:AE83"/>
    <mergeCell ref="AE89:AE90"/>
    <mergeCell ref="AF89:AF90"/>
    <mergeCell ref="A90:A91"/>
    <mergeCell ref="B90:B91"/>
    <mergeCell ref="C90:E90"/>
    <mergeCell ref="F90:G91"/>
    <mergeCell ref="H90:K90"/>
    <mergeCell ref="V90:X90"/>
    <mergeCell ref="AA90:AD90"/>
    <mergeCell ref="C91:E91"/>
    <mergeCell ref="H91:K91"/>
    <mergeCell ref="V91:X91"/>
    <mergeCell ref="Y91:Z92"/>
    <mergeCell ref="AA91:AD91"/>
    <mergeCell ref="AE91:AE92"/>
    <mergeCell ref="AF91:AF92"/>
    <mergeCell ref="A92:A93"/>
    <mergeCell ref="B92:B93"/>
    <mergeCell ref="V87:X87"/>
    <mergeCell ref="Y87:Z88"/>
    <mergeCell ref="A88:A89"/>
    <mergeCell ref="B88:B89"/>
    <mergeCell ref="C88:E88"/>
    <mergeCell ref="A100:A101"/>
    <mergeCell ref="B100:B101"/>
    <mergeCell ref="C100:E100"/>
    <mergeCell ref="F100:G101"/>
    <mergeCell ref="B96:H96"/>
    <mergeCell ref="A98:A99"/>
    <mergeCell ref="B98:B99"/>
    <mergeCell ref="C98:E98"/>
    <mergeCell ref="F98:G99"/>
    <mergeCell ref="H98:K98"/>
    <mergeCell ref="C89:E89"/>
    <mergeCell ref="H89:K89"/>
    <mergeCell ref="V92:X92"/>
    <mergeCell ref="AA92:AD92"/>
    <mergeCell ref="C93:E93"/>
    <mergeCell ref="H93:K93"/>
    <mergeCell ref="V93:X93"/>
    <mergeCell ref="Y93:Z94"/>
    <mergeCell ref="AA93:AD93"/>
    <mergeCell ref="AF93:AF94"/>
    <mergeCell ref="V94:X94"/>
    <mergeCell ref="AA94:AD94"/>
    <mergeCell ref="AE93:AE94"/>
    <mergeCell ref="C92:E92"/>
    <mergeCell ref="F92:G93"/>
    <mergeCell ref="H92:K92"/>
    <mergeCell ref="V98:X98"/>
    <mergeCell ref="Y98:Z99"/>
    <mergeCell ref="AA98:AD98"/>
    <mergeCell ref="AE98:AE99"/>
    <mergeCell ref="AF98:AF99"/>
    <mergeCell ref="C99:E99"/>
    <mergeCell ref="H99:K99"/>
    <mergeCell ref="V99:X99"/>
    <mergeCell ref="AA99:AD99"/>
    <mergeCell ref="H100:K100"/>
    <mergeCell ref="V100:X100"/>
    <mergeCell ref="Y100:Z101"/>
    <mergeCell ref="AA100:AD100"/>
    <mergeCell ref="AE100:AE101"/>
    <mergeCell ref="AF100:AF101"/>
    <mergeCell ref="C101:E101"/>
    <mergeCell ref="H101:K101"/>
    <mergeCell ref="V101:X101"/>
    <mergeCell ref="AA101:AD101"/>
    <mergeCell ref="AA102:AD102"/>
    <mergeCell ref="AE102:AE103"/>
    <mergeCell ref="AF102:AF103"/>
    <mergeCell ref="C103:E103"/>
    <mergeCell ref="H103:K103"/>
    <mergeCell ref="V103:X103"/>
    <mergeCell ref="AA103:AD103"/>
    <mergeCell ref="AA104:AD104"/>
    <mergeCell ref="AE104:AE105"/>
    <mergeCell ref="V102:X102"/>
    <mergeCell ref="Y102:Z103"/>
    <mergeCell ref="AF104:AF105"/>
    <mergeCell ref="C105:E105"/>
    <mergeCell ref="H105:K105"/>
    <mergeCell ref="V105:X105"/>
    <mergeCell ref="AA105:AD105"/>
    <mergeCell ref="Y104:Z105"/>
    <mergeCell ref="A104:A105"/>
    <mergeCell ref="B104:B105"/>
    <mergeCell ref="C104:E104"/>
    <mergeCell ref="F104:G105"/>
    <mergeCell ref="H104:K104"/>
    <mergeCell ref="V104:X104"/>
    <mergeCell ref="A102:A103"/>
    <mergeCell ref="B102:B103"/>
    <mergeCell ref="C102:E102"/>
    <mergeCell ref="F102:G103"/>
    <mergeCell ref="H102:K102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88" fitToHeight="2" orientation="portrait" blackAndWhite="1" verticalDpi="300" r:id="rId1"/>
  <headerFooter alignWithMargins="0">
    <oddFooter>&amp;C&amp;10-10-</oddFooter>
  </headerFooter>
  <rowBreaks count="1" manualBreakCount="1">
    <brk id="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O124"/>
  <sheetViews>
    <sheetView view="pageBreakPreview" topLeftCell="A32" zoomScale="130" zoomScaleNormal="100" zoomScaleSheetLayoutView="130" workbookViewId="0">
      <selection activeCell="T56" sqref="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337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1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</row>
    <row r="3" spans="1:41" ht="15" customHeight="1">
      <c r="B3" s="2" t="s">
        <v>62</v>
      </c>
      <c r="C3" s="321" t="s">
        <v>1</v>
      </c>
      <c r="D3" s="321"/>
      <c r="E3" s="321"/>
      <c r="F3" s="321"/>
      <c r="G3" s="321"/>
      <c r="H3" s="2" t="s">
        <v>63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41" s="21" customFormat="1" ht="5.0999999999999996" customHeight="1"/>
    <row r="5" spans="1:41" s="21" customFormat="1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338">
        <v>11</v>
      </c>
      <c r="Z5" s="338"/>
      <c r="AA5" s="337" t="s">
        <v>2</v>
      </c>
      <c r="AB5" s="338"/>
      <c r="AC5" s="338"/>
    </row>
    <row r="6" spans="1:41" s="21" customFormat="1" ht="15" customHeight="1">
      <c r="A6" s="25"/>
      <c r="B6" s="29"/>
      <c r="C6" s="29"/>
      <c r="D6" s="4" t="s">
        <v>3</v>
      </c>
      <c r="E6" s="483" t="s">
        <v>25</v>
      </c>
      <c r="F6" s="392"/>
      <c r="G6" s="392"/>
      <c r="H6" s="29"/>
      <c r="I6" s="29"/>
      <c r="J6" s="26"/>
      <c r="K6" s="484" t="str">
        <f>B7</f>
        <v>横山</v>
      </c>
      <c r="L6" s="484"/>
      <c r="M6" s="36" t="s">
        <v>18</v>
      </c>
      <c r="N6" s="484" t="str">
        <f>B8</f>
        <v>大津</v>
      </c>
      <c r="O6" s="484"/>
      <c r="P6" s="486" t="str">
        <f>B9</f>
        <v>乗松</v>
      </c>
      <c r="Q6" s="484"/>
      <c r="R6" s="36" t="s">
        <v>18</v>
      </c>
      <c r="S6" s="484" t="str">
        <f>B10</f>
        <v>岩崎</v>
      </c>
      <c r="T6" s="487"/>
      <c r="U6" s="484" t="str">
        <f>B11</f>
        <v>後藤</v>
      </c>
      <c r="V6" s="484"/>
      <c r="W6" s="36" t="s">
        <v>18</v>
      </c>
      <c r="X6" s="484" t="str">
        <f>B12</f>
        <v>伊勢</v>
      </c>
      <c r="Y6" s="484"/>
      <c r="Z6" s="395" t="s">
        <v>17</v>
      </c>
      <c r="AA6" s="396"/>
      <c r="AB6" s="397" t="s">
        <v>13</v>
      </c>
      <c r="AC6" s="398"/>
    </row>
    <row r="7" spans="1:41" s="21" customFormat="1" ht="15" customHeight="1">
      <c r="A7" s="422">
        <v>1</v>
      </c>
      <c r="B7" s="470" t="s">
        <v>101</v>
      </c>
      <c r="C7" s="470"/>
      <c r="D7" s="470"/>
      <c r="E7" s="492" t="s">
        <v>106</v>
      </c>
      <c r="F7" s="492"/>
      <c r="G7" s="471" t="s">
        <v>85</v>
      </c>
      <c r="H7" s="471"/>
      <c r="I7" s="471"/>
      <c r="J7" s="473"/>
      <c r="K7" s="485"/>
      <c r="L7" s="485"/>
      <c r="M7" s="485"/>
      <c r="N7" s="485"/>
      <c r="O7" s="485"/>
      <c r="P7" s="48"/>
      <c r="Q7" s="388" t="str">
        <f>IF(P8="","",IF(P8&gt;S8,"○","×"))</f>
        <v>○</v>
      </c>
      <c r="R7" s="388"/>
      <c r="S7" s="388"/>
      <c r="T7" s="59"/>
      <c r="U7" s="58"/>
      <c r="V7" s="388" t="str">
        <f>IF(U8="","",IF(U8&gt;X8,"○","×"))</f>
        <v>○</v>
      </c>
      <c r="W7" s="388"/>
      <c r="X7" s="388"/>
      <c r="Y7" s="59"/>
      <c r="Z7" s="495">
        <f>IF(AND(L7="",Q7="",V7=""),"",COUNTIF(K7:Y8,"○")*2+COUNTIF(K7:Y8,"×"))</f>
        <v>4</v>
      </c>
      <c r="AA7" s="496"/>
      <c r="AB7" s="496">
        <f>IF(Z7="","",RANK(Z7,Z7:AA12,))</f>
        <v>1</v>
      </c>
      <c r="AC7" s="497"/>
      <c r="AJ7" s="21" t="str">
        <f>D6&amp;AB7</f>
        <v>Ａ1</v>
      </c>
      <c r="AK7" s="21" t="str">
        <f>B7</f>
        <v>横山</v>
      </c>
      <c r="AL7" s="21" t="str">
        <f>B8</f>
        <v>大津</v>
      </c>
      <c r="AM7" s="19" t="str">
        <f>E7</f>
        <v>(香)</v>
      </c>
      <c r="AN7" s="19" t="str">
        <f>G7</f>
        <v>丸亀ＳＣ</v>
      </c>
      <c r="AO7" s="19" t="str">
        <f>IF(G8="",G7,G8)</f>
        <v>丸亀ＳＣ</v>
      </c>
    </row>
    <row r="8" spans="1:41" s="21" customFormat="1" ht="15" customHeight="1">
      <c r="A8" s="422"/>
      <c r="B8" s="371" t="s">
        <v>165</v>
      </c>
      <c r="C8" s="371"/>
      <c r="D8" s="371"/>
      <c r="E8" s="478"/>
      <c r="F8" s="478"/>
      <c r="G8" s="480"/>
      <c r="H8" s="480"/>
      <c r="I8" s="480"/>
      <c r="J8" s="481"/>
      <c r="K8" s="357"/>
      <c r="L8" s="357"/>
      <c r="M8" s="357"/>
      <c r="N8" s="357"/>
      <c r="O8" s="357"/>
      <c r="P8" s="365">
        <v>2</v>
      </c>
      <c r="Q8" s="364"/>
      <c r="R8" s="2" t="s">
        <v>8</v>
      </c>
      <c r="S8" s="364">
        <v>0</v>
      </c>
      <c r="T8" s="366"/>
      <c r="U8" s="364">
        <v>2</v>
      </c>
      <c r="V8" s="364"/>
      <c r="W8" s="2" t="s">
        <v>8</v>
      </c>
      <c r="X8" s="364">
        <v>0</v>
      </c>
      <c r="Y8" s="366"/>
      <c r="Z8" s="360"/>
      <c r="AA8" s="361"/>
      <c r="AB8" s="361"/>
      <c r="AC8" s="362"/>
      <c r="AM8" s="19"/>
      <c r="AN8" s="19"/>
      <c r="AO8" s="19"/>
    </row>
    <row r="9" spans="1:41" s="21" customFormat="1" ht="15" customHeight="1">
      <c r="A9" s="341">
        <v>2</v>
      </c>
      <c r="B9" s="491" t="s">
        <v>338</v>
      </c>
      <c r="C9" s="491"/>
      <c r="D9" s="491"/>
      <c r="E9" s="492" t="s">
        <v>107</v>
      </c>
      <c r="F9" s="492"/>
      <c r="G9" s="478" t="s">
        <v>339</v>
      </c>
      <c r="H9" s="478"/>
      <c r="I9" s="478"/>
      <c r="J9" s="479"/>
      <c r="K9" s="63"/>
      <c r="L9" s="346" t="str">
        <f>IF(K10="","",IF(K10&gt;N10,"○","×"))</f>
        <v>×</v>
      </c>
      <c r="M9" s="346"/>
      <c r="N9" s="346"/>
      <c r="O9" s="63"/>
      <c r="P9" s="347"/>
      <c r="Q9" s="348"/>
      <c r="R9" s="348"/>
      <c r="S9" s="348"/>
      <c r="T9" s="378"/>
      <c r="U9" s="63"/>
      <c r="V9" s="346" t="str">
        <f>IF(U10="","",IF(U10&gt;X10,"○","×"))</f>
        <v>○</v>
      </c>
      <c r="W9" s="346"/>
      <c r="X9" s="346"/>
      <c r="Y9" s="63"/>
      <c r="Z9" s="329">
        <f>IF(AND(L9="",Q9="",V9=""),"",COUNTIF(K9:Y10,"○")*2+COUNTIF(K9:Y10,"×"))</f>
        <v>3</v>
      </c>
      <c r="AA9" s="330"/>
      <c r="AB9" s="330">
        <f>IF(Z9="","",RANK(Z9,Z7:AA12,))</f>
        <v>2</v>
      </c>
      <c r="AC9" s="333"/>
      <c r="AJ9" s="21" t="str">
        <f>D6&amp;AB9</f>
        <v>Ａ2</v>
      </c>
      <c r="AK9" s="21" t="str">
        <f>B9</f>
        <v>乗松</v>
      </c>
      <c r="AL9" s="21" t="str">
        <f>B10</f>
        <v>岩崎</v>
      </c>
      <c r="AM9" s="19" t="str">
        <f>E9</f>
        <v>(愛)</v>
      </c>
      <c r="AN9" s="19" t="str">
        <f>G9</f>
        <v>ＫＴＴＳ</v>
      </c>
      <c r="AO9" s="19" t="str">
        <f>IF(G10="",G9,G10)</f>
        <v>みずは桜</v>
      </c>
    </row>
    <row r="10" spans="1:41" s="21" customFormat="1" ht="15" customHeight="1">
      <c r="A10" s="353"/>
      <c r="B10" s="371" t="s">
        <v>254</v>
      </c>
      <c r="C10" s="371"/>
      <c r="D10" s="371"/>
      <c r="E10" s="480"/>
      <c r="F10" s="480"/>
      <c r="G10" s="480" t="s">
        <v>340</v>
      </c>
      <c r="H10" s="480"/>
      <c r="I10" s="480"/>
      <c r="J10" s="481"/>
      <c r="K10" s="374">
        <f>IF(S8="","",S8)</f>
        <v>0</v>
      </c>
      <c r="L10" s="374"/>
      <c r="M10" s="5" t="s">
        <v>8</v>
      </c>
      <c r="N10" s="374">
        <f>IF(P8="","",P8)</f>
        <v>2</v>
      </c>
      <c r="O10" s="374"/>
      <c r="P10" s="379"/>
      <c r="Q10" s="380"/>
      <c r="R10" s="380"/>
      <c r="S10" s="380"/>
      <c r="T10" s="381"/>
      <c r="U10" s="374">
        <v>2</v>
      </c>
      <c r="V10" s="374"/>
      <c r="W10" s="5" t="s">
        <v>8</v>
      </c>
      <c r="X10" s="374">
        <v>1</v>
      </c>
      <c r="Y10" s="374"/>
      <c r="Z10" s="368"/>
      <c r="AA10" s="369"/>
      <c r="AB10" s="369"/>
      <c r="AC10" s="370"/>
      <c r="AM10" s="19"/>
      <c r="AN10" s="19"/>
      <c r="AO10" s="19"/>
    </row>
    <row r="11" spans="1:41" s="21" customFormat="1" ht="15" customHeight="1">
      <c r="A11" s="341">
        <v>3</v>
      </c>
      <c r="B11" s="482" t="s">
        <v>222</v>
      </c>
      <c r="C11" s="482"/>
      <c r="D11" s="482"/>
      <c r="E11" s="478" t="s">
        <v>105</v>
      </c>
      <c r="F11" s="478"/>
      <c r="G11" s="478" t="s">
        <v>87</v>
      </c>
      <c r="H11" s="478"/>
      <c r="I11" s="478"/>
      <c r="J11" s="479"/>
      <c r="K11" s="66"/>
      <c r="L11" s="346" t="str">
        <f>IF(K12="","",IF(K12&gt;N12,"○","×"))</f>
        <v>×</v>
      </c>
      <c r="M11" s="346"/>
      <c r="N11" s="346"/>
      <c r="O11" s="63"/>
      <c r="P11" s="64"/>
      <c r="Q11" s="346" t="str">
        <f>IF(P12="","",IF(P12&gt;S12,"○","×"))</f>
        <v>×</v>
      </c>
      <c r="R11" s="346"/>
      <c r="S11" s="346"/>
      <c r="T11" s="67"/>
      <c r="U11" s="348"/>
      <c r="V11" s="348"/>
      <c r="W11" s="348"/>
      <c r="X11" s="348"/>
      <c r="Y11" s="349"/>
      <c r="Z11" s="360">
        <f>IF(AND(L11="",Q11="",V11=""),"",COUNTIF(K11:Y12,"○")*2+COUNTIF(K11:Y12,"×"))</f>
        <v>2</v>
      </c>
      <c r="AA11" s="361"/>
      <c r="AB11" s="361">
        <f>IF(Z11="","",RANK(Z11,Z7:AA12,))</f>
        <v>3</v>
      </c>
      <c r="AC11" s="362"/>
      <c r="AJ11" s="21" t="str">
        <f>D6&amp;AB11</f>
        <v>Ａ3</v>
      </c>
      <c r="AK11" s="21" t="str">
        <f>B11</f>
        <v>後藤</v>
      </c>
      <c r="AL11" s="21" t="str">
        <f>B12</f>
        <v>伊勢</v>
      </c>
      <c r="AM11" s="19" t="str">
        <f>E11</f>
        <v>(徳)</v>
      </c>
      <c r="AN11" s="19" t="str">
        <f>G11</f>
        <v>北島クラブ</v>
      </c>
      <c r="AO11" s="19" t="str">
        <f>IF(G12="",G11,G12)</f>
        <v>フレンドリー</v>
      </c>
    </row>
    <row r="12" spans="1:41" s="21" customFormat="1" ht="15" customHeight="1">
      <c r="A12" s="342"/>
      <c r="B12" s="308" t="s">
        <v>144</v>
      </c>
      <c r="C12" s="308"/>
      <c r="D12" s="308"/>
      <c r="E12" s="480"/>
      <c r="F12" s="480"/>
      <c r="G12" s="472" t="s">
        <v>341</v>
      </c>
      <c r="H12" s="472"/>
      <c r="I12" s="472"/>
      <c r="J12" s="476"/>
      <c r="K12" s="335">
        <f>IF(X8="","",X8)</f>
        <v>0</v>
      </c>
      <c r="L12" s="336"/>
      <c r="M12" s="6" t="s">
        <v>8</v>
      </c>
      <c r="N12" s="336">
        <f>IF(U8="","",U8)</f>
        <v>2</v>
      </c>
      <c r="O12" s="336"/>
      <c r="P12" s="339">
        <f>IF(X10="","",X10)</f>
        <v>1</v>
      </c>
      <c r="Q12" s="336"/>
      <c r="R12" s="6" t="s">
        <v>8</v>
      </c>
      <c r="S12" s="336">
        <f>IF(U10="","",U10)</f>
        <v>2</v>
      </c>
      <c r="T12" s="340"/>
      <c r="U12" s="351"/>
      <c r="V12" s="351"/>
      <c r="W12" s="351"/>
      <c r="X12" s="351"/>
      <c r="Y12" s="352"/>
      <c r="Z12" s="331"/>
      <c r="AA12" s="332"/>
      <c r="AB12" s="332"/>
      <c r="AC12" s="334"/>
    </row>
    <row r="13" spans="1:41" s="21" customFormat="1" ht="5.0999999999999996" customHeight="1">
      <c r="A13" s="17"/>
      <c r="B13" s="76"/>
      <c r="C13" s="76"/>
      <c r="D13" s="76"/>
      <c r="E13" s="76"/>
      <c r="F13" s="76"/>
      <c r="G13" s="18"/>
      <c r="H13" s="18"/>
      <c r="I13" s="18"/>
      <c r="J13" s="18"/>
      <c r="K13" s="16"/>
      <c r="L13" s="16"/>
      <c r="M13" s="17"/>
      <c r="N13" s="16"/>
      <c r="O13" s="16"/>
      <c r="P13" s="16"/>
      <c r="Q13" s="16"/>
      <c r="R13" s="17"/>
      <c r="S13" s="16"/>
      <c r="T13" s="16"/>
      <c r="U13" s="17"/>
      <c r="V13" s="17"/>
      <c r="W13" s="17"/>
      <c r="X13" s="17"/>
      <c r="Y13" s="17"/>
      <c r="Z13" s="16"/>
      <c r="AA13" s="16"/>
      <c r="AB13" s="16"/>
      <c r="AC13" s="16"/>
    </row>
    <row r="14" spans="1:41" s="21" customFormat="1" ht="15" customHeight="1">
      <c r="A14" s="17"/>
      <c r="B14" s="80"/>
      <c r="C14" s="80"/>
      <c r="D14" s="80"/>
      <c r="E14" s="80"/>
      <c r="F14" s="80"/>
      <c r="G14" s="18"/>
      <c r="H14" s="18"/>
      <c r="I14" s="18"/>
      <c r="J14" s="18"/>
      <c r="K14" s="16"/>
      <c r="L14" s="16"/>
      <c r="M14" s="17"/>
      <c r="N14" s="16"/>
      <c r="O14" s="16"/>
      <c r="P14" s="16"/>
      <c r="Q14" s="16"/>
      <c r="R14" s="17"/>
      <c r="S14" s="16"/>
      <c r="T14" s="16"/>
      <c r="U14" s="17"/>
      <c r="V14" s="17"/>
      <c r="W14" s="17"/>
      <c r="X14" s="17"/>
      <c r="Y14" s="338">
        <v>11</v>
      </c>
      <c r="Z14" s="338"/>
      <c r="AA14" s="337" t="s">
        <v>2</v>
      </c>
      <c r="AB14" s="338"/>
      <c r="AC14" s="338"/>
    </row>
    <row r="15" spans="1:41" s="21" customFormat="1" ht="15" customHeight="1">
      <c r="A15" s="25"/>
      <c r="B15" s="29"/>
      <c r="C15" s="29"/>
      <c r="D15" s="4" t="s">
        <v>4</v>
      </c>
      <c r="E15" s="483" t="s">
        <v>25</v>
      </c>
      <c r="F15" s="392"/>
      <c r="G15" s="392"/>
      <c r="H15" s="29"/>
      <c r="I15" s="29"/>
      <c r="J15" s="26"/>
      <c r="K15" s="484" t="str">
        <f>B16</f>
        <v>弘光</v>
      </c>
      <c r="L15" s="484"/>
      <c r="M15" s="36" t="s">
        <v>18</v>
      </c>
      <c r="N15" s="484" t="str">
        <f>B17</f>
        <v>濵川</v>
      </c>
      <c r="O15" s="484"/>
      <c r="P15" s="486" t="str">
        <f>B18</f>
        <v>坂尾</v>
      </c>
      <c r="Q15" s="484"/>
      <c r="R15" s="36" t="s">
        <v>567</v>
      </c>
      <c r="S15" s="484" t="str">
        <f>B19</f>
        <v>國岡</v>
      </c>
      <c r="T15" s="487"/>
      <c r="U15" s="484" t="str">
        <f>B20</f>
        <v>檜垣</v>
      </c>
      <c r="V15" s="484"/>
      <c r="W15" s="36" t="s">
        <v>18</v>
      </c>
      <c r="X15" s="484" t="str">
        <f>B21</f>
        <v>小野</v>
      </c>
      <c r="Y15" s="484"/>
      <c r="Z15" s="395" t="s">
        <v>17</v>
      </c>
      <c r="AA15" s="396"/>
      <c r="AB15" s="397" t="s">
        <v>13</v>
      </c>
      <c r="AC15" s="398"/>
    </row>
    <row r="16" spans="1:41" s="21" customFormat="1" ht="15" customHeight="1">
      <c r="A16" s="422">
        <v>1</v>
      </c>
      <c r="B16" s="470" t="s">
        <v>125</v>
      </c>
      <c r="C16" s="470"/>
      <c r="D16" s="470"/>
      <c r="E16" s="492" t="s">
        <v>108</v>
      </c>
      <c r="F16" s="492"/>
      <c r="G16" s="478" t="s">
        <v>322</v>
      </c>
      <c r="H16" s="478"/>
      <c r="I16" s="478"/>
      <c r="J16" s="479"/>
      <c r="K16" s="485"/>
      <c r="L16" s="485"/>
      <c r="M16" s="485"/>
      <c r="N16" s="485"/>
      <c r="O16" s="485"/>
      <c r="P16" s="48"/>
      <c r="Q16" s="388" t="s">
        <v>929</v>
      </c>
      <c r="R16" s="388"/>
      <c r="S16" s="388"/>
      <c r="T16" s="59"/>
      <c r="U16" s="58"/>
      <c r="V16" s="388" t="str">
        <f>IF(U17="","",IF(U17&gt;X17,"○","×"))</f>
        <v>○</v>
      </c>
      <c r="W16" s="388"/>
      <c r="X16" s="388"/>
      <c r="Y16" s="59"/>
      <c r="Z16" s="495">
        <f>IF(AND(L16="",Q16="",V16=""),"",COUNTIF(K16:Y17,"○")*2+COUNTIF(K16:Y17,"×"))</f>
        <v>4</v>
      </c>
      <c r="AA16" s="496"/>
      <c r="AB16" s="496">
        <f>IF(Z16="","",RANK(Z16,Z16:AA21,))</f>
        <v>1</v>
      </c>
      <c r="AC16" s="497"/>
      <c r="AJ16" s="21" t="str">
        <f>D15&amp;AB16</f>
        <v>Ｂ1</v>
      </c>
      <c r="AK16" s="21" t="str">
        <f>B16</f>
        <v>弘光</v>
      </c>
      <c r="AL16" s="21" t="str">
        <f>B17</f>
        <v>濵川</v>
      </c>
      <c r="AM16" s="19" t="str">
        <f>E16</f>
        <v>(高)</v>
      </c>
      <c r="AN16" s="19" t="str">
        <f>G16</f>
        <v>四国銀行</v>
      </c>
      <c r="AO16" s="19" t="str">
        <f>IF(G17="",G16,G17)</f>
        <v>國松企画</v>
      </c>
    </row>
    <row r="17" spans="1:41" s="21" customFormat="1" ht="15" customHeight="1">
      <c r="A17" s="422"/>
      <c r="B17" s="371" t="s">
        <v>343</v>
      </c>
      <c r="C17" s="371"/>
      <c r="D17" s="371"/>
      <c r="E17" s="480"/>
      <c r="F17" s="480"/>
      <c r="G17" s="478" t="s">
        <v>142</v>
      </c>
      <c r="H17" s="478"/>
      <c r="I17" s="478"/>
      <c r="J17" s="479"/>
      <c r="K17" s="357"/>
      <c r="L17" s="357"/>
      <c r="M17" s="357"/>
      <c r="N17" s="357"/>
      <c r="O17" s="357"/>
      <c r="P17" s="377" t="s">
        <v>926</v>
      </c>
      <c r="Q17" s="374"/>
      <c r="R17" s="169" t="s">
        <v>8</v>
      </c>
      <c r="S17" s="374" t="s">
        <v>927</v>
      </c>
      <c r="T17" s="402"/>
      <c r="U17" s="364">
        <v>2</v>
      </c>
      <c r="V17" s="364"/>
      <c r="W17" s="2" t="s">
        <v>8</v>
      </c>
      <c r="X17" s="364">
        <v>0</v>
      </c>
      <c r="Y17" s="366"/>
      <c r="Z17" s="360"/>
      <c r="AA17" s="361"/>
      <c r="AB17" s="361"/>
      <c r="AC17" s="362"/>
      <c r="AM17" s="19"/>
      <c r="AN17" s="19"/>
      <c r="AO17" s="19"/>
    </row>
    <row r="18" spans="1:41" s="21" customFormat="1" ht="15" customHeight="1">
      <c r="A18" s="341">
        <v>2</v>
      </c>
      <c r="B18" s="491" t="s">
        <v>359</v>
      </c>
      <c r="C18" s="491"/>
      <c r="D18" s="491"/>
      <c r="E18" s="492" t="s">
        <v>105</v>
      </c>
      <c r="F18" s="492"/>
      <c r="G18" s="492" t="s">
        <v>361</v>
      </c>
      <c r="H18" s="492"/>
      <c r="I18" s="492"/>
      <c r="J18" s="494"/>
      <c r="K18" s="66"/>
      <c r="L18" s="346" t="str">
        <f>IF(K19="","",IF(K19&gt;N19,"○","×"))</f>
        <v>×</v>
      </c>
      <c r="M18" s="346"/>
      <c r="N18" s="346"/>
      <c r="O18" s="63"/>
      <c r="P18" s="347"/>
      <c r="Q18" s="348"/>
      <c r="R18" s="348"/>
      <c r="S18" s="348"/>
      <c r="T18" s="378"/>
      <c r="U18" s="193"/>
      <c r="V18" s="417" t="str">
        <f>IF(U19="","",IF(U19&gt;X19,"○","×"))</f>
        <v>○</v>
      </c>
      <c r="W18" s="417"/>
      <c r="X18" s="417"/>
      <c r="Y18" s="250"/>
      <c r="Z18" s="329">
        <v>2</v>
      </c>
      <c r="AA18" s="330"/>
      <c r="AB18" s="330">
        <f>IF(Z18="","",RANK(Z18,Z16:AA21,))</f>
        <v>2</v>
      </c>
      <c r="AC18" s="333"/>
      <c r="AJ18" s="21" t="str">
        <f>D15&amp;AB18</f>
        <v>Ｂ2</v>
      </c>
      <c r="AK18" s="21" t="str">
        <f>B18</f>
        <v>坂尾</v>
      </c>
      <c r="AL18" s="21" t="str">
        <f>B19</f>
        <v>國岡</v>
      </c>
      <c r="AM18" s="19" t="str">
        <f>E18</f>
        <v>(徳)</v>
      </c>
      <c r="AN18" s="19" t="str">
        <f>G18</f>
        <v>ＳＫＢ</v>
      </c>
      <c r="AO18" s="19" t="str">
        <f>IF(G19="",G18,G19)</f>
        <v>ＳＫＢ</v>
      </c>
    </row>
    <row r="19" spans="1:41" s="21" customFormat="1" ht="15" customHeight="1">
      <c r="A19" s="353"/>
      <c r="B19" s="371" t="s">
        <v>360</v>
      </c>
      <c r="C19" s="371"/>
      <c r="D19" s="371"/>
      <c r="E19" s="480"/>
      <c r="F19" s="480"/>
      <c r="G19" s="480"/>
      <c r="H19" s="480"/>
      <c r="I19" s="480"/>
      <c r="J19" s="481"/>
      <c r="K19" s="373" t="s">
        <v>928</v>
      </c>
      <c r="L19" s="374"/>
      <c r="M19" s="169" t="s">
        <v>8</v>
      </c>
      <c r="N19" s="374" t="s">
        <v>927</v>
      </c>
      <c r="O19" s="374"/>
      <c r="P19" s="379"/>
      <c r="Q19" s="380"/>
      <c r="R19" s="380"/>
      <c r="S19" s="380"/>
      <c r="T19" s="381"/>
      <c r="U19" s="420">
        <v>2</v>
      </c>
      <c r="V19" s="420"/>
      <c r="W19" s="191" t="s">
        <v>8</v>
      </c>
      <c r="X19" s="420">
        <v>0</v>
      </c>
      <c r="Y19" s="508"/>
      <c r="Z19" s="368"/>
      <c r="AA19" s="369"/>
      <c r="AB19" s="369"/>
      <c r="AC19" s="370"/>
      <c r="AM19" s="19"/>
      <c r="AN19" s="19"/>
      <c r="AO19" s="19"/>
    </row>
    <row r="20" spans="1:41" s="21" customFormat="1" ht="15" customHeight="1">
      <c r="A20" s="341">
        <v>3</v>
      </c>
      <c r="B20" s="482" t="s">
        <v>346</v>
      </c>
      <c r="C20" s="482"/>
      <c r="D20" s="482"/>
      <c r="E20" s="478" t="s">
        <v>107</v>
      </c>
      <c r="F20" s="478"/>
      <c r="G20" s="499" t="s">
        <v>902</v>
      </c>
      <c r="H20" s="499"/>
      <c r="I20" s="499"/>
      <c r="J20" s="500"/>
      <c r="K20" s="69"/>
      <c r="L20" s="356" t="str">
        <f>IF(K21="","",IF(K21&gt;N21,"○","×"))</f>
        <v>×</v>
      </c>
      <c r="M20" s="356"/>
      <c r="N20" s="356"/>
      <c r="O20" s="61"/>
      <c r="P20" s="251"/>
      <c r="Q20" s="427" t="str">
        <f>IF(P21="","",IF(P21&gt;S21,"○","×"))</f>
        <v>×</v>
      </c>
      <c r="R20" s="427"/>
      <c r="S20" s="427"/>
      <c r="T20" s="198"/>
      <c r="U20" s="357"/>
      <c r="V20" s="357"/>
      <c r="W20" s="357"/>
      <c r="X20" s="357"/>
      <c r="Y20" s="511"/>
      <c r="Z20" s="360">
        <f>IF(AND(L20="",Q20="",V20=""),"",COUNTIF(K20:Y21,"○")*2+COUNTIF(K20:Y21,"×"))</f>
        <v>2</v>
      </c>
      <c r="AA20" s="361"/>
      <c r="AB20" s="361">
        <v>3</v>
      </c>
      <c r="AC20" s="362"/>
      <c r="AJ20" s="21" t="str">
        <f>D15&amp;AB20</f>
        <v>Ｂ3</v>
      </c>
      <c r="AK20" s="21" t="str">
        <f>B20</f>
        <v>檜垣</v>
      </c>
      <c r="AL20" s="21" t="str">
        <f>B21</f>
        <v>小野</v>
      </c>
      <c r="AM20" s="19" t="str">
        <f>E20</f>
        <v>(愛)</v>
      </c>
      <c r="AN20" s="19" t="str">
        <f>G20</f>
        <v>ゴールドジム新居浜</v>
      </c>
      <c r="AO20" s="19" t="str">
        <f>IF(G21="",G20,G21)</f>
        <v>ゴールドジム新居浜</v>
      </c>
    </row>
    <row r="21" spans="1:41" s="21" customFormat="1" ht="15" customHeight="1">
      <c r="A21" s="342"/>
      <c r="B21" s="308" t="s">
        <v>104</v>
      </c>
      <c r="C21" s="308"/>
      <c r="D21" s="308"/>
      <c r="E21" s="472"/>
      <c r="F21" s="472"/>
      <c r="G21" s="501"/>
      <c r="H21" s="501"/>
      <c r="I21" s="501"/>
      <c r="J21" s="502"/>
      <c r="K21" s="335">
        <f>IF(X17="","",X17)</f>
        <v>0</v>
      </c>
      <c r="L21" s="336"/>
      <c r="M21" s="6" t="s">
        <v>8</v>
      </c>
      <c r="N21" s="336">
        <f>IF(U17="","",U17)</f>
        <v>2</v>
      </c>
      <c r="O21" s="336"/>
      <c r="P21" s="506">
        <f>IF(X19="","",X19)</f>
        <v>0</v>
      </c>
      <c r="Q21" s="505"/>
      <c r="R21" s="252" t="s">
        <v>8</v>
      </c>
      <c r="S21" s="505">
        <f>IF(U19="","",U19)</f>
        <v>2</v>
      </c>
      <c r="T21" s="507"/>
      <c r="U21" s="351"/>
      <c r="V21" s="351"/>
      <c r="W21" s="351"/>
      <c r="X21" s="351"/>
      <c r="Y21" s="352"/>
      <c r="Z21" s="331"/>
      <c r="AA21" s="332"/>
      <c r="AB21" s="332"/>
      <c r="AC21" s="334"/>
    </row>
    <row r="22" spans="1:41" s="21" customFormat="1" ht="5.0999999999999996" customHeight="1"/>
    <row r="23" spans="1:41" s="21" customFormat="1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38">
        <v>12</v>
      </c>
      <c r="Z23" s="338"/>
      <c r="AA23" s="337" t="s">
        <v>2</v>
      </c>
      <c r="AB23" s="338"/>
      <c r="AC23" s="338"/>
    </row>
    <row r="24" spans="1:41" s="21" customFormat="1" ht="15" customHeight="1">
      <c r="A24" s="25"/>
      <c r="B24" s="29"/>
      <c r="C24" s="29"/>
      <c r="D24" s="4" t="s">
        <v>5</v>
      </c>
      <c r="E24" s="483" t="s">
        <v>25</v>
      </c>
      <c r="F24" s="392"/>
      <c r="G24" s="392"/>
      <c r="H24" s="29"/>
      <c r="I24" s="29"/>
      <c r="J24" s="26"/>
      <c r="K24" s="484" t="str">
        <f>B25</f>
        <v>近藤</v>
      </c>
      <c r="L24" s="484"/>
      <c r="M24" s="36" t="s">
        <v>18</v>
      </c>
      <c r="N24" s="484" t="str">
        <f>B26</f>
        <v>湯浅</v>
      </c>
      <c r="O24" s="484"/>
      <c r="P24" s="486" t="str">
        <f>B27</f>
        <v>中村</v>
      </c>
      <c r="Q24" s="484"/>
      <c r="R24" s="36" t="s">
        <v>18</v>
      </c>
      <c r="S24" s="484" t="str">
        <f>B28</f>
        <v>小松</v>
      </c>
      <c r="T24" s="487"/>
      <c r="U24" s="484" t="str">
        <f>B29</f>
        <v>西岡</v>
      </c>
      <c r="V24" s="484"/>
      <c r="W24" s="36" t="s">
        <v>18</v>
      </c>
      <c r="X24" s="484" t="str">
        <f>B30</f>
        <v>掛水</v>
      </c>
      <c r="Y24" s="484"/>
      <c r="Z24" s="395" t="s">
        <v>17</v>
      </c>
      <c r="AA24" s="396"/>
      <c r="AB24" s="397" t="s">
        <v>13</v>
      </c>
      <c r="AC24" s="398"/>
    </row>
    <row r="25" spans="1:41" s="21" customFormat="1" ht="15" customHeight="1">
      <c r="A25" s="422">
        <v>1</v>
      </c>
      <c r="B25" s="470" t="s">
        <v>93</v>
      </c>
      <c r="C25" s="470"/>
      <c r="D25" s="470"/>
      <c r="E25" s="478" t="s">
        <v>105</v>
      </c>
      <c r="F25" s="478"/>
      <c r="G25" s="492" t="s">
        <v>348</v>
      </c>
      <c r="H25" s="492"/>
      <c r="I25" s="492"/>
      <c r="J25" s="494"/>
      <c r="K25" s="485"/>
      <c r="L25" s="485"/>
      <c r="M25" s="485"/>
      <c r="N25" s="485"/>
      <c r="O25" s="485"/>
      <c r="P25" s="48"/>
      <c r="Q25" s="388" t="str">
        <f>IF(P26="","",IF(P26&gt;S26,"○","×"))</f>
        <v>○</v>
      </c>
      <c r="R25" s="388"/>
      <c r="S25" s="388"/>
      <c r="T25" s="59"/>
      <c r="U25" s="58"/>
      <c r="V25" s="388" t="str">
        <f>IF(U26="","",IF(U26&gt;X26,"○","×"))</f>
        <v>○</v>
      </c>
      <c r="W25" s="388"/>
      <c r="X25" s="388"/>
      <c r="Y25" s="59"/>
      <c r="Z25" s="495">
        <f>IF(AND(L25="",Q25="",V25=""),"",COUNTIF(K25:Y26,"○")*2+COUNTIF(K25:Y26,"×"))</f>
        <v>4</v>
      </c>
      <c r="AA25" s="496"/>
      <c r="AB25" s="496">
        <f>IF(Z25="","",RANK(Z25,Z25:AA30,))</f>
        <v>1</v>
      </c>
      <c r="AC25" s="497"/>
      <c r="AJ25" s="21" t="str">
        <f>D24&amp;AB25</f>
        <v>Ｃ1</v>
      </c>
      <c r="AK25" s="21" t="str">
        <f>B25</f>
        <v>近藤</v>
      </c>
      <c r="AL25" s="21" t="str">
        <f>B26</f>
        <v>湯浅</v>
      </c>
      <c r="AM25" s="19" t="str">
        <f>E25</f>
        <v>(徳)</v>
      </c>
      <c r="AN25" s="19" t="str">
        <f>G25</f>
        <v>しらさぎ</v>
      </c>
      <c r="AO25" s="19" t="str">
        <f>IF(G26="",G25,G26)</f>
        <v>しらさぎ</v>
      </c>
    </row>
    <row r="26" spans="1:41" s="21" customFormat="1" ht="15" customHeight="1">
      <c r="A26" s="422"/>
      <c r="B26" s="371" t="s">
        <v>282</v>
      </c>
      <c r="C26" s="371"/>
      <c r="D26" s="371"/>
      <c r="E26" s="480"/>
      <c r="F26" s="480"/>
      <c r="G26" s="478"/>
      <c r="H26" s="478"/>
      <c r="I26" s="478"/>
      <c r="J26" s="479"/>
      <c r="K26" s="357"/>
      <c r="L26" s="357"/>
      <c r="M26" s="357"/>
      <c r="N26" s="357"/>
      <c r="O26" s="357"/>
      <c r="P26" s="365">
        <v>2</v>
      </c>
      <c r="Q26" s="364"/>
      <c r="R26" s="2" t="s">
        <v>8</v>
      </c>
      <c r="S26" s="364">
        <v>0</v>
      </c>
      <c r="T26" s="366"/>
      <c r="U26" s="364">
        <v>2</v>
      </c>
      <c r="V26" s="364"/>
      <c r="W26" s="2" t="s">
        <v>8</v>
      </c>
      <c r="X26" s="364">
        <v>1</v>
      </c>
      <c r="Y26" s="366"/>
      <c r="Z26" s="360"/>
      <c r="AA26" s="361"/>
      <c r="AB26" s="361"/>
      <c r="AC26" s="362"/>
      <c r="AM26" s="19"/>
      <c r="AN26" s="19"/>
      <c r="AO26" s="19"/>
    </row>
    <row r="27" spans="1:41" s="21" customFormat="1" ht="15" customHeight="1">
      <c r="A27" s="341">
        <v>2</v>
      </c>
      <c r="B27" s="491" t="s">
        <v>159</v>
      </c>
      <c r="C27" s="491"/>
      <c r="D27" s="491"/>
      <c r="E27" s="478" t="s">
        <v>107</v>
      </c>
      <c r="F27" s="478"/>
      <c r="G27" s="492" t="s">
        <v>349</v>
      </c>
      <c r="H27" s="492"/>
      <c r="I27" s="492"/>
      <c r="J27" s="494"/>
      <c r="K27" s="63"/>
      <c r="L27" s="346" t="str">
        <f>IF(K28="","",IF(K28&gt;N28,"○","×"))</f>
        <v>×</v>
      </c>
      <c r="M27" s="346"/>
      <c r="N27" s="346"/>
      <c r="O27" s="63"/>
      <c r="P27" s="347"/>
      <c r="Q27" s="348"/>
      <c r="R27" s="348"/>
      <c r="S27" s="348"/>
      <c r="T27" s="378"/>
      <c r="U27" s="63"/>
      <c r="V27" s="346" t="str">
        <f>IF(U28="","",IF(U28&gt;X28,"○","×"))</f>
        <v>○</v>
      </c>
      <c r="W27" s="346"/>
      <c r="X27" s="346"/>
      <c r="Y27" s="63"/>
      <c r="Z27" s="329">
        <f>IF(AND(L27="",Q27="",V27=""),"",COUNTIF(K27:Y28,"○")*2+COUNTIF(K27:Y28,"×"))</f>
        <v>3</v>
      </c>
      <c r="AA27" s="330"/>
      <c r="AB27" s="330">
        <f>IF(Z27="","",RANK(Z27,Z25:AA30,))</f>
        <v>2</v>
      </c>
      <c r="AC27" s="333"/>
      <c r="AJ27" s="21" t="str">
        <f>D24&amp;AB27</f>
        <v>Ｃ2</v>
      </c>
      <c r="AK27" s="21" t="str">
        <f>B27</f>
        <v>中村</v>
      </c>
      <c r="AL27" s="21" t="str">
        <f>B28</f>
        <v>小松</v>
      </c>
      <c r="AM27" s="19" t="str">
        <f>E27</f>
        <v>(愛)</v>
      </c>
      <c r="AN27" s="19" t="str">
        <f>G27</f>
        <v>フォーネット</v>
      </c>
      <c r="AO27" s="19">
        <f>IF(G28="",G27,G28)</f>
        <v>2015</v>
      </c>
    </row>
    <row r="28" spans="1:41" s="21" customFormat="1" ht="15" customHeight="1">
      <c r="A28" s="408"/>
      <c r="B28" s="321" t="s">
        <v>110</v>
      </c>
      <c r="C28" s="321"/>
      <c r="D28" s="321"/>
      <c r="E28" s="478"/>
      <c r="F28" s="478"/>
      <c r="G28" s="478">
        <v>2015</v>
      </c>
      <c r="H28" s="478"/>
      <c r="I28" s="478"/>
      <c r="J28" s="479"/>
      <c r="K28" s="374">
        <f>IF(S26="","",S26)</f>
        <v>0</v>
      </c>
      <c r="L28" s="374"/>
      <c r="M28" s="5" t="s">
        <v>8</v>
      </c>
      <c r="N28" s="374">
        <f>IF(P26="","",P26)</f>
        <v>2</v>
      </c>
      <c r="O28" s="374"/>
      <c r="P28" s="379"/>
      <c r="Q28" s="380"/>
      <c r="R28" s="380"/>
      <c r="S28" s="380"/>
      <c r="T28" s="381"/>
      <c r="U28" s="374">
        <v>2</v>
      </c>
      <c r="V28" s="374"/>
      <c r="W28" s="5" t="s">
        <v>8</v>
      </c>
      <c r="X28" s="374">
        <v>1</v>
      </c>
      <c r="Y28" s="374"/>
      <c r="Z28" s="368"/>
      <c r="AA28" s="369"/>
      <c r="AB28" s="369"/>
      <c r="AC28" s="370"/>
      <c r="AM28" s="19"/>
      <c r="AN28" s="19"/>
      <c r="AO28" s="19"/>
    </row>
    <row r="29" spans="1:41" s="21" customFormat="1" ht="15" customHeight="1">
      <c r="A29" s="341">
        <v>3</v>
      </c>
      <c r="B29" s="482" t="s">
        <v>187</v>
      </c>
      <c r="C29" s="482"/>
      <c r="D29" s="482"/>
      <c r="E29" s="492" t="s">
        <v>108</v>
      </c>
      <c r="F29" s="492"/>
      <c r="G29" s="492" t="s">
        <v>350</v>
      </c>
      <c r="H29" s="492"/>
      <c r="I29" s="492"/>
      <c r="J29" s="494"/>
      <c r="K29" s="66"/>
      <c r="L29" s="346" t="str">
        <f>IF(K30="","",IF(K30&gt;N30,"○","×"))</f>
        <v>×</v>
      </c>
      <c r="M29" s="346"/>
      <c r="N29" s="346"/>
      <c r="O29" s="63"/>
      <c r="P29" s="64"/>
      <c r="Q29" s="346" t="str">
        <f>IF(P30="","",IF(P30&gt;S30,"○","×"))</f>
        <v>×</v>
      </c>
      <c r="R29" s="346"/>
      <c r="S29" s="346"/>
      <c r="T29" s="67"/>
      <c r="U29" s="348"/>
      <c r="V29" s="348"/>
      <c r="W29" s="348"/>
      <c r="X29" s="348"/>
      <c r="Y29" s="349"/>
      <c r="Z29" s="360">
        <f>IF(AND(L29="",Q29="",V29=""),"",COUNTIF(K29:Y30,"○")*2+COUNTIF(K29:Y30,"×"))</f>
        <v>2</v>
      </c>
      <c r="AA29" s="361"/>
      <c r="AB29" s="361">
        <f>IF(Z29="","",RANK(Z29,Z25:AA30,))</f>
        <v>3</v>
      </c>
      <c r="AC29" s="362"/>
      <c r="AJ29" s="21" t="str">
        <f>D24&amp;AB29</f>
        <v>Ｃ3</v>
      </c>
      <c r="AK29" s="21" t="str">
        <f>B29</f>
        <v>西岡</v>
      </c>
      <c r="AL29" s="21" t="str">
        <f>B30</f>
        <v>掛水</v>
      </c>
      <c r="AM29" s="19" t="str">
        <f>E29</f>
        <v>(高)</v>
      </c>
      <c r="AN29" s="19" t="str">
        <f>G29</f>
        <v>インパクト</v>
      </c>
      <c r="AO29" s="19" t="str">
        <f>IF(G30="",G29,G30)</f>
        <v>市川モータース</v>
      </c>
    </row>
    <row r="30" spans="1:41" s="21" customFormat="1" ht="15" customHeight="1">
      <c r="A30" s="342"/>
      <c r="B30" s="308" t="s">
        <v>111</v>
      </c>
      <c r="C30" s="308"/>
      <c r="D30" s="308"/>
      <c r="E30" s="472"/>
      <c r="F30" s="472"/>
      <c r="G30" s="472" t="s">
        <v>113</v>
      </c>
      <c r="H30" s="472"/>
      <c r="I30" s="472"/>
      <c r="J30" s="476"/>
      <c r="K30" s="335">
        <f>IF(X26="","",X26)</f>
        <v>1</v>
      </c>
      <c r="L30" s="336"/>
      <c r="M30" s="6" t="s">
        <v>8</v>
      </c>
      <c r="N30" s="336">
        <f>IF(U26="","",U26)</f>
        <v>2</v>
      </c>
      <c r="O30" s="336"/>
      <c r="P30" s="339">
        <f>IF(X28="","",X28)</f>
        <v>1</v>
      </c>
      <c r="Q30" s="336"/>
      <c r="R30" s="6" t="s">
        <v>8</v>
      </c>
      <c r="S30" s="336">
        <f>IF(U28="","",U28)</f>
        <v>2</v>
      </c>
      <c r="T30" s="340"/>
      <c r="U30" s="351"/>
      <c r="V30" s="351"/>
      <c r="W30" s="351"/>
      <c r="X30" s="351"/>
      <c r="Y30" s="352"/>
      <c r="Z30" s="331"/>
      <c r="AA30" s="332"/>
      <c r="AB30" s="332"/>
      <c r="AC30" s="334"/>
    </row>
    <row r="31" spans="1:41" s="21" customFormat="1" ht="4.5" customHeight="1"/>
    <row r="32" spans="1:41" s="21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338">
        <v>12</v>
      </c>
      <c r="Z32" s="338"/>
      <c r="AA32" s="337" t="s">
        <v>2</v>
      </c>
      <c r="AB32" s="338"/>
      <c r="AC32" s="338"/>
    </row>
    <row r="33" spans="1:41" s="21" customFormat="1" ht="15" customHeight="1">
      <c r="A33" s="25"/>
      <c r="B33" s="29"/>
      <c r="C33" s="29"/>
      <c r="D33" s="4" t="s">
        <v>6</v>
      </c>
      <c r="E33" s="483" t="s">
        <v>25</v>
      </c>
      <c r="F33" s="392"/>
      <c r="G33" s="392"/>
      <c r="H33" s="29"/>
      <c r="I33" s="29"/>
      <c r="J33" s="26"/>
      <c r="K33" s="484" t="str">
        <f>B34</f>
        <v>篠原</v>
      </c>
      <c r="L33" s="484"/>
      <c r="M33" s="36" t="s">
        <v>18</v>
      </c>
      <c r="N33" s="484" t="str">
        <f>B35</f>
        <v>伊藤</v>
      </c>
      <c r="O33" s="484"/>
      <c r="P33" s="486" t="str">
        <f>B36</f>
        <v>中村</v>
      </c>
      <c r="Q33" s="484"/>
      <c r="R33" s="36" t="s">
        <v>18</v>
      </c>
      <c r="S33" s="484" t="str">
        <f>B37</f>
        <v>轟</v>
      </c>
      <c r="T33" s="487"/>
      <c r="U33" s="484" t="str">
        <f>B38</f>
        <v>渡辺</v>
      </c>
      <c r="V33" s="484"/>
      <c r="W33" s="36" t="s">
        <v>18</v>
      </c>
      <c r="X33" s="484" t="str">
        <f>B39</f>
        <v>村岡</v>
      </c>
      <c r="Y33" s="484"/>
      <c r="Z33" s="395" t="s">
        <v>17</v>
      </c>
      <c r="AA33" s="396"/>
      <c r="AB33" s="397" t="s">
        <v>13</v>
      </c>
      <c r="AC33" s="398"/>
    </row>
    <row r="34" spans="1:41" s="21" customFormat="1" ht="15" customHeight="1">
      <c r="A34" s="422">
        <v>1</v>
      </c>
      <c r="B34" s="470" t="s">
        <v>168</v>
      </c>
      <c r="C34" s="470"/>
      <c r="D34" s="470"/>
      <c r="E34" s="478" t="s">
        <v>107</v>
      </c>
      <c r="F34" s="478"/>
      <c r="G34" s="478" t="s">
        <v>123</v>
      </c>
      <c r="H34" s="478"/>
      <c r="I34" s="478"/>
      <c r="J34" s="479"/>
      <c r="K34" s="485"/>
      <c r="L34" s="485"/>
      <c r="M34" s="485"/>
      <c r="N34" s="485"/>
      <c r="O34" s="485"/>
      <c r="P34" s="48"/>
      <c r="Q34" s="388" t="str">
        <f>IF(P35="","",IF(P35&gt;S35,"○","×"))</f>
        <v>×</v>
      </c>
      <c r="R34" s="388"/>
      <c r="S34" s="388"/>
      <c r="T34" s="59"/>
      <c r="U34" s="58"/>
      <c r="V34" s="388" t="str">
        <f>IF(U35="","",IF(U35&gt;X35,"○","×"))</f>
        <v>○</v>
      </c>
      <c r="W34" s="388"/>
      <c r="X34" s="388"/>
      <c r="Y34" s="59"/>
      <c r="Z34" s="495">
        <f>IF(AND(L34="",Q34="",V34=""),"",COUNTIF(K34:Y35,"○")*2+COUNTIF(K34:Y35,"×"))</f>
        <v>3</v>
      </c>
      <c r="AA34" s="496"/>
      <c r="AB34" s="496">
        <f>IF(Z34="","",RANK(Z34,Z34:AA39,))</f>
        <v>2</v>
      </c>
      <c r="AC34" s="497"/>
      <c r="AJ34" s="21" t="str">
        <f>D33&amp;AB34</f>
        <v>Ｄ2</v>
      </c>
      <c r="AK34" s="21" t="str">
        <f>B34</f>
        <v>篠原</v>
      </c>
      <c r="AL34" s="21" t="str">
        <f>B35</f>
        <v>伊藤</v>
      </c>
      <c r="AM34" s="19" t="str">
        <f>E34</f>
        <v>(愛)</v>
      </c>
      <c r="AN34" s="19" t="str">
        <f>G34</f>
        <v>三島ウイングス</v>
      </c>
      <c r="AO34" s="19" t="str">
        <f>IF(G35="",G34,G35)</f>
        <v>清山会</v>
      </c>
    </row>
    <row r="35" spans="1:41" s="21" customFormat="1" ht="15" customHeight="1">
      <c r="A35" s="422"/>
      <c r="B35" s="371" t="s">
        <v>190</v>
      </c>
      <c r="C35" s="371"/>
      <c r="D35" s="371"/>
      <c r="E35" s="478"/>
      <c r="F35" s="478"/>
      <c r="G35" s="480" t="s">
        <v>347</v>
      </c>
      <c r="H35" s="480"/>
      <c r="I35" s="480"/>
      <c r="J35" s="481"/>
      <c r="K35" s="357"/>
      <c r="L35" s="357"/>
      <c r="M35" s="357"/>
      <c r="N35" s="357"/>
      <c r="O35" s="357"/>
      <c r="P35" s="365">
        <v>0</v>
      </c>
      <c r="Q35" s="364"/>
      <c r="R35" s="2" t="s">
        <v>8</v>
      </c>
      <c r="S35" s="364">
        <v>2</v>
      </c>
      <c r="T35" s="366"/>
      <c r="U35" s="364">
        <v>2</v>
      </c>
      <c r="V35" s="364"/>
      <c r="W35" s="2" t="s">
        <v>8</v>
      </c>
      <c r="X35" s="364">
        <v>0</v>
      </c>
      <c r="Y35" s="366"/>
      <c r="Z35" s="360"/>
      <c r="AA35" s="361"/>
      <c r="AB35" s="361"/>
      <c r="AC35" s="362"/>
      <c r="AM35" s="19"/>
      <c r="AN35" s="19"/>
      <c r="AO35" s="19"/>
    </row>
    <row r="36" spans="1:41" s="21" customFormat="1" ht="15" customHeight="1">
      <c r="A36" s="341">
        <v>2</v>
      </c>
      <c r="B36" s="491" t="s">
        <v>159</v>
      </c>
      <c r="C36" s="491"/>
      <c r="D36" s="491"/>
      <c r="E36" s="492" t="s">
        <v>105</v>
      </c>
      <c r="F36" s="492"/>
      <c r="G36" s="478" t="s">
        <v>355</v>
      </c>
      <c r="H36" s="478"/>
      <c r="I36" s="478"/>
      <c r="J36" s="479"/>
      <c r="K36" s="63"/>
      <c r="L36" s="346" t="str">
        <f>IF(K37="","",IF(K37&gt;N37,"○","×"))</f>
        <v>○</v>
      </c>
      <c r="M36" s="346"/>
      <c r="N36" s="346"/>
      <c r="O36" s="63"/>
      <c r="P36" s="347"/>
      <c r="Q36" s="348"/>
      <c r="R36" s="348"/>
      <c r="S36" s="348"/>
      <c r="T36" s="378"/>
      <c r="U36" s="63"/>
      <c r="V36" s="346" t="str">
        <f>IF(U37="","",IF(U37&gt;X37,"○","×"))</f>
        <v>○</v>
      </c>
      <c r="W36" s="346"/>
      <c r="X36" s="346"/>
      <c r="Y36" s="63"/>
      <c r="Z36" s="329">
        <f>IF(AND(L36="",Q36="",V36=""),"",COUNTIF(K36:Y37,"○")*2+COUNTIF(K36:Y37,"×"))</f>
        <v>4</v>
      </c>
      <c r="AA36" s="330"/>
      <c r="AB36" s="330">
        <f>IF(Z36="","",RANK(Z36,Z34:AA39,))</f>
        <v>1</v>
      </c>
      <c r="AC36" s="333"/>
      <c r="AJ36" s="21" t="str">
        <f>D33&amp;AB36</f>
        <v>Ｄ1</v>
      </c>
      <c r="AK36" s="21" t="str">
        <f>B36</f>
        <v>中村</v>
      </c>
      <c r="AL36" s="21" t="str">
        <f>B37</f>
        <v>轟</v>
      </c>
      <c r="AM36" s="19" t="str">
        <f>E36</f>
        <v>(徳)</v>
      </c>
      <c r="AN36" s="19" t="str">
        <f>G36</f>
        <v>チームＮ</v>
      </c>
      <c r="AO36" s="19" t="str">
        <f>IF(G37="",G36,G37)</f>
        <v>個　人</v>
      </c>
    </row>
    <row r="37" spans="1:41" s="21" customFormat="1" ht="15" customHeight="1">
      <c r="A37" s="353"/>
      <c r="B37" s="371" t="s">
        <v>352</v>
      </c>
      <c r="C37" s="371"/>
      <c r="D37" s="371"/>
      <c r="E37" s="480"/>
      <c r="F37" s="480"/>
      <c r="G37" s="480" t="s">
        <v>854</v>
      </c>
      <c r="H37" s="480"/>
      <c r="I37" s="480"/>
      <c r="J37" s="481"/>
      <c r="K37" s="374">
        <f>IF(S35="","",S35)</f>
        <v>2</v>
      </c>
      <c r="L37" s="374"/>
      <c r="M37" s="5" t="s">
        <v>8</v>
      </c>
      <c r="N37" s="374">
        <f>IF(P35="","",P35)</f>
        <v>0</v>
      </c>
      <c r="O37" s="374"/>
      <c r="P37" s="379"/>
      <c r="Q37" s="380"/>
      <c r="R37" s="380"/>
      <c r="S37" s="380"/>
      <c r="T37" s="381"/>
      <c r="U37" s="374">
        <v>2</v>
      </c>
      <c r="V37" s="374"/>
      <c r="W37" s="5" t="s">
        <v>8</v>
      </c>
      <c r="X37" s="374">
        <v>0</v>
      </c>
      <c r="Y37" s="374"/>
      <c r="Z37" s="368"/>
      <c r="AA37" s="369"/>
      <c r="AB37" s="369"/>
      <c r="AC37" s="370"/>
      <c r="AM37" s="19"/>
      <c r="AN37" s="19"/>
      <c r="AO37" s="19"/>
    </row>
    <row r="38" spans="1:41" s="21" customFormat="1" ht="15" customHeight="1">
      <c r="A38" s="341">
        <v>3</v>
      </c>
      <c r="B38" s="482" t="s">
        <v>874</v>
      </c>
      <c r="C38" s="482"/>
      <c r="D38" s="482"/>
      <c r="E38" s="492" t="s">
        <v>108</v>
      </c>
      <c r="F38" s="492"/>
      <c r="G38" s="478" t="s">
        <v>90</v>
      </c>
      <c r="H38" s="478"/>
      <c r="I38" s="478"/>
      <c r="J38" s="479"/>
      <c r="K38" s="66"/>
      <c r="L38" s="346" t="str">
        <f>IF(K39="","",IF(K39&gt;N39,"○","×"))</f>
        <v>×</v>
      </c>
      <c r="M38" s="346"/>
      <c r="N38" s="346"/>
      <c r="O38" s="63"/>
      <c r="P38" s="64"/>
      <c r="Q38" s="346" t="str">
        <f>IF(P39="","",IF(P39&gt;S39,"○","×"))</f>
        <v>×</v>
      </c>
      <c r="R38" s="346"/>
      <c r="S38" s="346"/>
      <c r="T38" s="67"/>
      <c r="U38" s="348"/>
      <c r="V38" s="348"/>
      <c r="W38" s="348"/>
      <c r="X38" s="348"/>
      <c r="Y38" s="349"/>
      <c r="Z38" s="360">
        <f>IF(AND(L38="",Q38="",V38=""),"",COUNTIF(K38:Y39,"○")*2+COUNTIF(K38:Y39,"×"))</f>
        <v>2</v>
      </c>
      <c r="AA38" s="361"/>
      <c r="AB38" s="361">
        <f>IF(Z38="","",RANK(Z38,Z34:AA39,))</f>
        <v>3</v>
      </c>
      <c r="AC38" s="362"/>
      <c r="AJ38" s="21" t="str">
        <f>D33&amp;AB38</f>
        <v>Ｄ3</v>
      </c>
      <c r="AK38" s="21" t="str">
        <f>B38</f>
        <v>渡辺</v>
      </c>
      <c r="AL38" s="21" t="str">
        <f>B39</f>
        <v>村岡</v>
      </c>
      <c r="AM38" s="19" t="str">
        <f>E38</f>
        <v>(高)</v>
      </c>
      <c r="AN38" s="19" t="str">
        <f>G38</f>
        <v>ピンポン館</v>
      </c>
      <c r="AO38" s="19" t="str">
        <f>IF(G39="",G38,G39)</f>
        <v>ＦＣ江陽</v>
      </c>
    </row>
    <row r="39" spans="1:41" s="21" customFormat="1" ht="15" customHeight="1">
      <c r="A39" s="342"/>
      <c r="B39" s="308" t="s">
        <v>353</v>
      </c>
      <c r="C39" s="308"/>
      <c r="D39" s="308"/>
      <c r="E39" s="472"/>
      <c r="F39" s="472"/>
      <c r="G39" s="472" t="s">
        <v>876</v>
      </c>
      <c r="H39" s="472"/>
      <c r="I39" s="472"/>
      <c r="J39" s="476"/>
      <c r="K39" s="335">
        <f>IF(X35="","",X35)</f>
        <v>0</v>
      </c>
      <c r="L39" s="336"/>
      <c r="M39" s="6" t="s">
        <v>8</v>
      </c>
      <c r="N39" s="336">
        <f>IF(U35="","",U35)</f>
        <v>2</v>
      </c>
      <c r="O39" s="336"/>
      <c r="P39" s="339">
        <f>IF(X37="","",X37)</f>
        <v>0</v>
      </c>
      <c r="Q39" s="336"/>
      <c r="R39" s="6" t="s">
        <v>8</v>
      </c>
      <c r="S39" s="336">
        <f>IF(U37="","",U37)</f>
        <v>2</v>
      </c>
      <c r="T39" s="340"/>
      <c r="U39" s="351"/>
      <c r="V39" s="351"/>
      <c r="W39" s="351"/>
      <c r="X39" s="351"/>
      <c r="Y39" s="352"/>
      <c r="Z39" s="331"/>
      <c r="AA39" s="332"/>
      <c r="AB39" s="332"/>
      <c r="AC39" s="334"/>
    </row>
    <row r="40" spans="1:41" s="21" customFormat="1" ht="4.5" customHeight="1"/>
    <row r="41" spans="1:41" s="21" customFormat="1" ht="1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338">
        <v>13</v>
      </c>
      <c r="Z41" s="338"/>
      <c r="AA41" s="337" t="s">
        <v>2</v>
      </c>
      <c r="AB41" s="338"/>
      <c r="AC41" s="338"/>
    </row>
    <row r="42" spans="1:41" s="21" customFormat="1" ht="15" customHeight="1">
      <c r="A42" s="25"/>
      <c r="B42" s="29"/>
      <c r="C42" s="29"/>
      <c r="D42" s="4" t="s">
        <v>19</v>
      </c>
      <c r="E42" s="483" t="s">
        <v>25</v>
      </c>
      <c r="F42" s="392"/>
      <c r="G42" s="392"/>
      <c r="H42" s="29"/>
      <c r="I42" s="29"/>
      <c r="J42" s="26"/>
      <c r="K42" s="484" t="str">
        <f>B43</f>
        <v>四宮</v>
      </c>
      <c r="L42" s="484"/>
      <c r="M42" s="36" t="s">
        <v>18</v>
      </c>
      <c r="N42" s="484" t="str">
        <f>B44</f>
        <v>高橋</v>
      </c>
      <c r="O42" s="484"/>
      <c r="P42" s="486" t="str">
        <f>B45</f>
        <v>小松</v>
      </c>
      <c r="Q42" s="484"/>
      <c r="R42" s="36" t="s">
        <v>18</v>
      </c>
      <c r="S42" s="484" t="str">
        <f>B46</f>
        <v>小松</v>
      </c>
      <c r="T42" s="487"/>
      <c r="U42" s="484" t="str">
        <f>B47</f>
        <v>池田</v>
      </c>
      <c r="V42" s="484"/>
      <c r="W42" s="36" t="s">
        <v>18</v>
      </c>
      <c r="X42" s="484" t="str">
        <f>B48</f>
        <v>八十島</v>
      </c>
      <c r="Y42" s="484"/>
      <c r="Z42" s="395" t="s">
        <v>17</v>
      </c>
      <c r="AA42" s="396"/>
      <c r="AB42" s="397" t="s">
        <v>13</v>
      </c>
      <c r="AC42" s="398"/>
    </row>
    <row r="43" spans="1:41" s="21" customFormat="1" ht="15" customHeight="1">
      <c r="A43" s="422">
        <v>1</v>
      </c>
      <c r="B43" s="470" t="s">
        <v>98</v>
      </c>
      <c r="C43" s="470"/>
      <c r="D43" s="470"/>
      <c r="E43" s="478" t="s">
        <v>105</v>
      </c>
      <c r="F43" s="478"/>
      <c r="G43" s="478" t="s">
        <v>302</v>
      </c>
      <c r="H43" s="478"/>
      <c r="I43" s="478"/>
      <c r="J43" s="479"/>
      <c r="K43" s="485"/>
      <c r="L43" s="485"/>
      <c r="M43" s="485"/>
      <c r="N43" s="485"/>
      <c r="O43" s="485"/>
      <c r="P43" s="48"/>
      <c r="Q43" s="388" t="str">
        <f>IF(P44="","",IF(P44&gt;S44,"○","×"))</f>
        <v>○</v>
      </c>
      <c r="R43" s="388"/>
      <c r="S43" s="388"/>
      <c r="T43" s="59"/>
      <c r="U43" s="58"/>
      <c r="V43" s="388" t="str">
        <f>IF(U44="","",IF(U44&gt;X44,"○","×"))</f>
        <v>○</v>
      </c>
      <c r="W43" s="388"/>
      <c r="X43" s="388"/>
      <c r="Y43" s="59"/>
      <c r="Z43" s="495">
        <f>IF(AND(L43="",Q43="",V43=""),"",COUNTIF(K43:Y44,"○")*2+COUNTIF(K43:Y44,"×"))</f>
        <v>4</v>
      </c>
      <c r="AA43" s="496"/>
      <c r="AB43" s="496">
        <f>IF(Z43="","",RANK(Z43,Z43:AA48,))</f>
        <v>1</v>
      </c>
      <c r="AC43" s="497"/>
      <c r="AJ43" s="21" t="str">
        <f>D42&amp;AB43</f>
        <v>Ｅ1</v>
      </c>
      <c r="AK43" s="21" t="str">
        <f>B43</f>
        <v>四宮</v>
      </c>
      <c r="AL43" s="21" t="str">
        <f>B44</f>
        <v>高橋</v>
      </c>
      <c r="AM43" s="19" t="str">
        <f>E43</f>
        <v>(徳)</v>
      </c>
      <c r="AN43" s="19" t="str">
        <f>G43</f>
        <v>名西クラブ</v>
      </c>
      <c r="AO43" s="19" t="str">
        <f>IF(G44="",G43,G44)</f>
        <v>個　人</v>
      </c>
    </row>
    <row r="44" spans="1:41" s="21" customFormat="1" ht="15" customHeight="1">
      <c r="A44" s="422"/>
      <c r="B44" s="371" t="s">
        <v>95</v>
      </c>
      <c r="C44" s="371"/>
      <c r="D44" s="371"/>
      <c r="E44" s="480"/>
      <c r="F44" s="480"/>
      <c r="G44" s="480" t="s">
        <v>854</v>
      </c>
      <c r="H44" s="480"/>
      <c r="I44" s="480"/>
      <c r="J44" s="481"/>
      <c r="K44" s="357"/>
      <c r="L44" s="357"/>
      <c r="M44" s="357"/>
      <c r="N44" s="357"/>
      <c r="O44" s="357"/>
      <c r="P44" s="365">
        <v>2</v>
      </c>
      <c r="Q44" s="364"/>
      <c r="R44" s="2" t="s">
        <v>8</v>
      </c>
      <c r="S44" s="364">
        <v>0</v>
      </c>
      <c r="T44" s="366"/>
      <c r="U44" s="364">
        <v>2</v>
      </c>
      <c r="V44" s="364"/>
      <c r="W44" s="2" t="s">
        <v>8</v>
      </c>
      <c r="X44" s="364">
        <v>0</v>
      </c>
      <c r="Y44" s="366"/>
      <c r="Z44" s="360"/>
      <c r="AA44" s="361"/>
      <c r="AB44" s="361"/>
      <c r="AC44" s="362"/>
      <c r="AM44" s="19"/>
      <c r="AN44" s="19"/>
      <c r="AO44" s="19"/>
    </row>
    <row r="45" spans="1:41" s="21" customFormat="1" ht="15" customHeight="1">
      <c r="A45" s="341">
        <v>2</v>
      </c>
      <c r="B45" s="491" t="s">
        <v>110</v>
      </c>
      <c r="C45" s="491"/>
      <c r="D45" s="491"/>
      <c r="E45" s="492" t="s">
        <v>108</v>
      </c>
      <c r="F45" s="492"/>
      <c r="G45" s="492" t="s">
        <v>112</v>
      </c>
      <c r="H45" s="492"/>
      <c r="I45" s="492"/>
      <c r="J45" s="494"/>
      <c r="K45" s="63"/>
      <c r="L45" s="346" t="str">
        <f>IF(K46="","",IF(K46&gt;N46,"○","×"))</f>
        <v>×</v>
      </c>
      <c r="M45" s="346"/>
      <c r="N45" s="346"/>
      <c r="O45" s="63"/>
      <c r="P45" s="347"/>
      <c r="Q45" s="348"/>
      <c r="R45" s="348"/>
      <c r="S45" s="348"/>
      <c r="T45" s="378"/>
      <c r="U45" s="63"/>
      <c r="V45" s="346" t="str">
        <f>IF(U46="","",IF(U46&gt;X46,"○","×"))</f>
        <v>×</v>
      </c>
      <c r="W45" s="346"/>
      <c r="X45" s="346"/>
      <c r="Y45" s="63"/>
      <c r="Z45" s="329">
        <f>IF(AND(L45="",Q45="",V45=""),"",COUNTIF(K45:Y46,"○")*2+COUNTIF(K45:Y46,"×"))</f>
        <v>2</v>
      </c>
      <c r="AA45" s="330"/>
      <c r="AB45" s="330">
        <f>IF(Z45="","",RANK(Z45,Z43:AA48,))</f>
        <v>3</v>
      </c>
      <c r="AC45" s="333"/>
      <c r="AJ45" s="21" t="str">
        <f>D42&amp;AB45</f>
        <v>Ｅ3</v>
      </c>
      <c r="AK45" s="21" t="str">
        <f>B45</f>
        <v>小松</v>
      </c>
      <c r="AL45" s="21" t="str">
        <f>B46</f>
        <v>小松</v>
      </c>
      <c r="AM45" s="19" t="str">
        <f>E45</f>
        <v>(高)</v>
      </c>
      <c r="AN45" s="19" t="str">
        <f>G45</f>
        <v>ＬＢＣ安芸</v>
      </c>
      <c r="AO45" s="19" t="str">
        <f>IF(G46="",G45,G46)</f>
        <v>ＬＢＣ安芸</v>
      </c>
    </row>
    <row r="46" spans="1:41" s="21" customFormat="1" ht="15" customHeight="1">
      <c r="A46" s="353"/>
      <c r="B46" s="371" t="s">
        <v>110</v>
      </c>
      <c r="C46" s="371"/>
      <c r="D46" s="371"/>
      <c r="E46" s="480"/>
      <c r="F46" s="480"/>
      <c r="G46" s="478"/>
      <c r="H46" s="478"/>
      <c r="I46" s="478"/>
      <c r="J46" s="479"/>
      <c r="K46" s="374">
        <f>IF(S44="","",S44)</f>
        <v>0</v>
      </c>
      <c r="L46" s="374"/>
      <c r="M46" s="5" t="s">
        <v>8</v>
      </c>
      <c r="N46" s="374">
        <f>IF(P44="","",P44)</f>
        <v>2</v>
      </c>
      <c r="O46" s="374"/>
      <c r="P46" s="379"/>
      <c r="Q46" s="380"/>
      <c r="R46" s="380"/>
      <c r="S46" s="380"/>
      <c r="T46" s="381"/>
      <c r="U46" s="374">
        <v>0</v>
      </c>
      <c r="V46" s="374"/>
      <c r="W46" s="5" t="s">
        <v>8</v>
      </c>
      <c r="X46" s="374">
        <v>2</v>
      </c>
      <c r="Y46" s="374"/>
      <c r="Z46" s="368"/>
      <c r="AA46" s="369"/>
      <c r="AB46" s="369"/>
      <c r="AC46" s="370"/>
      <c r="AM46" s="19"/>
      <c r="AN46" s="19"/>
      <c r="AO46" s="19"/>
    </row>
    <row r="47" spans="1:41" s="21" customFormat="1" ht="15" customHeight="1">
      <c r="A47" s="341">
        <v>3</v>
      </c>
      <c r="B47" s="482" t="s">
        <v>356</v>
      </c>
      <c r="C47" s="482"/>
      <c r="D47" s="482"/>
      <c r="E47" s="492" t="s">
        <v>107</v>
      </c>
      <c r="F47" s="492"/>
      <c r="G47" s="492" t="s">
        <v>358</v>
      </c>
      <c r="H47" s="492"/>
      <c r="I47" s="492"/>
      <c r="J47" s="494"/>
      <c r="K47" s="66"/>
      <c r="L47" s="346" t="str">
        <f>IF(K48="","",IF(K48&gt;N48,"○","×"))</f>
        <v>×</v>
      </c>
      <c r="M47" s="346"/>
      <c r="N47" s="346"/>
      <c r="O47" s="63"/>
      <c r="P47" s="64"/>
      <c r="Q47" s="346" t="str">
        <f>IF(P48="","",IF(P48&gt;S48,"○","×"))</f>
        <v>○</v>
      </c>
      <c r="R47" s="346"/>
      <c r="S47" s="346"/>
      <c r="T47" s="67"/>
      <c r="U47" s="348"/>
      <c r="V47" s="348"/>
      <c r="W47" s="348"/>
      <c r="X47" s="348"/>
      <c r="Y47" s="349"/>
      <c r="Z47" s="360">
        <f>IF(AND(L47="",Q47="",V47=""),"",COUNTIF(K47:Y48,"○")*2+COUNTIF(K47:Y48,"×"))</f>
        <v>3</v>
      </c>
      <c r="AA47" s="361"/>
      <c r="AB47" s="361">
        <f>IF(Z47="","",RANK(Z47,Z43:AA48,))</f>
        <v>2</v>
      </c>
      <c r="AC47" s="362"/>
      <c r="AJ47" s="21" t="str">
        <f>D42&amp;AB47</f>
        <v>Ｅ2</v>
      </c>
      <c r="AK47" s="21" t="str">
        <f>B47</f>
        <v>池田</v>
      </c>
      <c r="AL47" s="21" t="str">
        <f>B48</f>
        <v>八十島</v>
      </c>
      <c r="AM47" s="19" t="str">
        <f>E47</f>
        <v>(愛)</v>
      </c>
      <c r="AN47" s="19" t="str">
        <f>G47</f>
        <v>西条卓友会</v>
      </c>
      <c r="AO47" s="19" t="str">
        <f>IF(G48="",G47,G48)</f>
        <v>ViVid</v>
      </c>
    </row>
    <row r="48" spans="1:41" s="21" customFormat="1" ht="15" customHeight="1">
      <c r="A48" s="342"/>
      <c r="B48" s="308" t="s">
        <v>357</v>
      </c>
      <c r="C48" s="308"/>
      <c r="D48" s="308"/>
      <c r="E48" s="472"/>
      <c r="F48" s="472"/>
      <c r="G48" s="472" t="s">
        <v>313</v>
      </c>
      <c r="H48" s="472"/>
      <c r="I48" s="472"/>
      <c r="J48" s="476"/>
      <c r="K48" s="335">
        <f>IF(X44="","",X44)</f>
        <v>0</v>
      </c>
      <c r="L48" s="336"/>
      <c r="M48" s="6" t="s">
        <v>8</v>
      </c>
      <c r="N48" s="336">
        <f>IF(U44="","",U44)</f>
        <v>2</v>
      </c>
      <c r="O48" s="336"/>
      <c r="P48" s="339">
        <f>IF(X46="","",X46)</f>
        <v>2</v>
      </c>
      <c r="Q48" s="336"/>
      <c r="R48" s="6" t="s">
        <v>8</v>
      </c>
      <c r="S48" s="336">
        <f>IF(U46="","",U46)</f>
        <v>0</v>
      </c>
      <c r="T48" s="340"/>
      <c r="U48" s="351"/>
      <c r="V48" s="351"/>
      <c r="W48" s="351"/>
      <c r="X48" s="351"/>
      <c r="Y48" s="352"/>
      <c r="Z48" s="331"/>
      <c r="AA48" s="332"/>
      <c r="AB48" s="332"/>
      <c r="AC48" s="334"/>
    </row>
    <row r="49" spans="1:41" s="21" customFormat="1" ht="4.5" customHeight="1"/>
    <row r="50" spans="1:41" s="21" customFormat="1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338">
        <v>13</v>
      </c>
      <c r="Z50" s="338"/>
      <c r="AA50" s="337" t="s">
        <v>2</v>
      </c>
      <c r="AB50" s="338"/>
      <c r="AC50" s="338"/>
    </row>
    <row r="51" spans="1:41" s="21" customFormat="1" ht="15" customHeight="1">
      <c r="A51" s="25"/>
      <c r="B51" s="29"/>
      <c r="C51" s="29"/>
      <c r="D51" s="4" t="s">
        <v>20</v>
      </c>
      <c r="E51" s="483" t="s">
        <v>25</v>
      </c>
      <c r="F51" s="392"/>
      <c r="G51" s="392"/>
      <c r="H51" s="29"/>
      <c r="I51" s="29"/>
      <c r="J51" s="26"/>
      <c r="K51" s="484" t="str">
        <f>B52</f>
        <v>山本</v>
      </c>
      <c r="L51" s="484"/>
      <c r="M51" s="36" t="s">
        <v>18</v>
      </c>
      <c r="N51" s="484" t="str">
        <f>B53</f>
        <v>山本</v>
      </c>
      <c r="O51" s="484"/>
      <c r="P51" s="486" t="str">
        <f>B54</f>
        <v>岡山</v>
      </c>
      <c r="Q51" s="484"/>
      <c r="R51" s="36" t="s">
        <v>18</v>
      </c>
      <c r="S51" s="484" t="str">
        <f>B55</f>
        <v>山内</v>
      </c>
      <c r="T51" s="487"/>
      <c r="U51" s="484" t="str">
        <f>B56</f>
        <v>高砂</v>
      </c>
      <c r="V51" s="484"/>
      <c r="W51" s="36" t="s">
        <v>567</v>
      </c>
      <c r="X51" s="484" t="str">
        <f>B57</f>
        <v>鴻池</v>
      </c>
      <c r="Y51" s="484"/>
      <c r="Z51" s="395" t="s">
        <v>17</v>
      </c>
      <c r="AA51" s="396"/>
      <c r="AB51" s="397" t="s">
        <v>13</v>
      </c>
      <c r="AC51" s="398"/>
    </row>
    <row r="52" spans="1:41" s="21" customFormat="1" ht="15" customHeight="1">
      <c r="A52" s="422">
        <v>1</v>
      </c>
      <c r="B52" s="470" t="s">
        <v>164</v>
      </c>
      <c r="C52" s="470"/>
      <c r="D52" s="470"/>
      <c r="E52" s="492" t="s">
        <v>106</v>
      </c>
      <c r="F52" s="492"/>
      <c r="G52" s="492" t="s">
        <v>329</v>
      </c>
      <c r="H52" s="492"/>
      <c r="I52" s="492"/>
      <c r="J52" s="494"/>
      <c r="K52" s="485"/>
      <c r="L52" s="485"/>
      <c r="M52" s="485"/>
      <c r="N52" s="485"/>
      <c r="O52" s="485"/>
      <c r="P52" s="48"/>
      <c r="Q52" s="388" t="str">
        <f>IF(P53="","",IF(P53&gt;S53,"○","×"))</f>
        <v>○</v>
      </c>
      <c r="R52" s="388"/>
      <c r="S52" s="388"/>
      <c r="T52" s="59"/>
      <c r="U52" s="58"/>
      <c r="V52" s="388" t="str">
        <f>IF(U53="","",IF(U53&gt;X53,"○","×"))</f>
        <v>○</v>
      </c>
      <c r="W52" s="388"/>
      <c r="X52" s="388"/>
      <c r="Y52" s="59"/>
      <c r="Z52" s="495">
        <f>IF(AND(L52="",Q52="",V52=""),"",COUNTIF(K52:Y53,"○")*2+COUNTIF(K52:Y53,"×"))</f>
        <v>4</v>
      </c>
      <c r="AA52" s="496"/>
      <c r="AB52" s="496">
        <f>IF(Z52="","",RANK(Z52,Z52:AA57,))</f>
        <v>1</v>
      </c>
      <c r="AC52" s="497"/>
      <c r="AJ52" s="21" t="str">
        <f>D51&amp;AB52</f>
        <v>Ｆ1</v>
      </c>
      <c r="AK52" s="21" t="str">
        <f>B52</f>
        <v>山本</v>
      </c>
      <c r="AL52" s="21" t="str">
        <f>B53</f>
        <v>山本</v>
      </c>
      <c r="AM52" s="19" t="str">
        <f>E52</f>
        <v>(香)</v>
      </c>
      <c r="AN52" s="19" t="str">
        <f>G52</f>
        <v>鬼無体協</v>
      </c>
      <c r="AO52" s="19" t="str">
        <f>IF(G53="",G52,G53)</f>
        <v>鬼無体協</v>
      </c>
    </row>
    <row r="53" spans="1:41" s="21" customFormat="1" ht="15" customHeight="1">
      <c r="A53" s="422"/>
      <c r="B53" s="371" t="s">
        <v>164</v>
      </c>
      <c r="C53" s="371"/>
      <c r="D53" s="371"/>
      <c r="E53" s="478"/>
      <c r="F53" s="478"/>
      <c r="G53" s="480"/>
      <c r="H53" s="480"/>
      <c r="I53" s="480"/>
      <c r="J53" s="481"/>
      <c r="K53" s="357"/>
      <c r="L53" s="357"/>
      <c r="M53" s="357"/>
      <c r="N53" s="357"/>
      <c r="O53" s="357"/>
      <c r="P53" s="365">
        <v>2</v>
      </c>
      <c r="Q53" s="364"/>
      <c r="R53" s="2" t="s">
        <v>8</v>
      </c>
      <c r="S53" s="364">
        <v>0</v>
      </c>
      <c r="T53" s="366"/>
      <c r="U53" s="364">
        <v>2</v>
      </c>
      <c r="V53" s="364"/>
      <c r="W53" s="2" t="s">
        <v>8</v>
      </c>
      <c r="X53" s="364">
        <v>1</v>
      </c>
      <c r="Y53" s="366"/>
      <c r="Z53" s="360"/>
      <c r="AA53" s="361"/>
      <c r="AB53" s="361"/>
      <c r="AC53" s="362"/>
      <c r="AM53" s="19"/>
      <c r="AN53" s="19"/>
      <c r="AO53" s="19"/>
    </row>
    <row r="54" spans="1:41" s="21" customFormat="1" ht="15" customHeight="1">
      <c r="A54" s="341">
        <v>2</v>
      </c>
      <c r="B54" s="482" t="s">
        <v>180</v>
      </c>
      <c r="C54" s="482"/>
      <c r="D54" s="482"/>
      <c r="E54" s="492" t="s">
        <v>105</v>
      </c>
      <c r="F54" s="492"/>
      <c r="G54" s="492" t="s">
        <v>344</v>
      </c>
      <c r="H54" s="492"/>
      <c r="I54" s="492"/>
      <c r="J54" s="494"/>
      <c r="K54" s="63"/>
      <c r="L54" s="346" t="str">
        <f>IF(K55="","",IF(K55&gt;N55,"○","×"))</f>
        <v>×</v>
      </c>
      <c r="M54" s="346"/>
      <c r="N54" s="346"/>
      <c r="O54" s="63"/>
      <c r="P54" s="347"/>
      <c r="Q54" s="348"/>
      <c r="R54" s="348"/>
      <c r="S54" s="348"/>
      <c r="T54" s="378"/>
      <c r="U54" s="63"/>
      <c r="V54" s="346" t="str">
        <f>IF(U55="","",IF(U55&gt;X55,"○","×"))</f>
        <v>○</v>
      </c>
      <c r="W54" s="346"/>
      <c r="X54" s="346"/>
      <c r="Y54" s="63"/>
      <c r="Z54" s="329">
        <f>IF(AND(L54="",Q54="",V54=""),"",COUNTIF(K54:Y55,"○")*2+COUNTIF(K54:Y55,"×"))</f>
        <v>3</v>
      </c>
      <c r="AA54" s="330"/>
      <c r="AB54" s="330">
        <f>IF(Z54="","",RANK(Z54,Z52:AA57,))</f>
        <v>2</v>
      </c>
      <c r="AC54" s="333"/>
      <c r="AJ54" s="21" t="str">
        <f>D51&amp;AB54</f>
        <v>Ｆ2</v>
      </c>
      <c r="AK54" s="21" t="str">
        <f>B54</f>
        <v>岡山</v>
      </c>
      <c r="AL54" s="21" t="str">
        <f>B55</f>
        <v>山内</v>
      </c>
      <c r="AM54" s="19" t="str">
        <f>E54</f>
        <v>(徳)</v>
      </c>
      <c r="AN54" s="19" t="str">
        <f>G54</f>
        <v>加茂体協</v>
      </c>
      <c r="AO54" s="19" t="str">
        <f>IF(G55="",G54,G55)</f>
        <v>個　人</v>
      </c>
    </row>
    <row r="55" spans="1:41" s="21" customFormat="1" ht="15" customHeight="1">
      <c r="A55" s="353"/>
      <c r="B55" s="371" t="s">
        <v>181</v>
      </c>
      <c r="C55" s="371"/>
      <c r="D55" s="371"/>
      <c r="E55" s="480"/>
      <c r="F55" s="480"/>
      <c r="G55" s="480" t="s">
        <v>854</v>
      </c>
      <c r="H55" s="480"/>
      <c r="I55" s="480"/>
      <c r="J55" s="481"/>
      <c r="K55" s="374">
        <f>IF(S53="","",S53)</f>
        <v>0</v>
      </c>
      <c r="L55" s="374"/>
      <c r="M55" s="5" t="s">
        <v>8</v>
      </c>
      <c r="N55" s="374">
        <f>IF(P53="","",P53)</f>
        <v>2</v>
      </c>
      <c r="O55" s="374"/>
      <c r="P55" s="379"/>
      <c r="Q55" s="380"/>
      <c r="R55" s="380"/>
      <c r="S55" s="380"/>
      <c r="T55" s="381"/>
      <c r="U55" s="374">
        <v>2</v>
      </c>
      <c r="V55" s="374"/>
      <c r="W55" s="5" t="s">
        <v>8</v>
      </c>
      <c r="X55" s="374">
        <v>0</v>
      </c>
      <c r="Y55" s="374"/>
      <c r="Z55" s="368"/>
      <c r="AA55" s="369"/>
      <c r="AB55" s="369"/>
      <c r="AC55" s="370"/>
      <c r="AM55" s="19"/>
      <c r="AN55" s="19"/>
      <c r="AO55" s="19"/>
    </row>
    <row r="56" spans="1:41" s="21" customFormat="1" ht="15" customHeight="1">
      <c r="A56" s="408">
        <v>3</v>
      </c>
      <c r="B56" s="491" t="s">
        <v>367</v>
      </c>
      <c r="C56" s="491"/>
      <c r="D56" s="491"/>
      <c r="E56" s="478" t="s">
        <v>107</v>
      </c>
      <c r="F56" s="478"/>
      <c r="G56" s="478" t="s">
        <v>368</v>
      </c>
      <c r="H56" s="478"/>
      <c r="I56" s="478"/>
      <c r="J56" s="479"/>
      <c r="K56" s="66"/>
      <c r="L56" s="346" t="str">
        <f>IF(K57="","",IF(K57&gt;N57,"○","×"))</f>
        <v>×</v>
      </c>
      <c r="M56" s="346"/>
      <c r="N56" s="346"/>
      <c r="O56" s="63"/>
      <c r="P56" s="64"/>
      <c r="Q56" s="346" t="str">
        <f>IF(P57="","",IF(P57&gt;S57,"○","×"))</f>
        <v>×</v>
      </c>
      <c r="R56" s="346"/>
      <c r="S56" s="346"/>
      <c r="T56" s="67"/>
      <c r="U56" s="348"/>
      <c r="V56" s="348"/>
      <c r="W56" s="348"/>
      <c r="X56" s="348"/>
      <c r="Y56" s="349"/>
      <c r="Z56" s="360">
        <f>IF(AND(L56="",Q56="",V56=""),"",COUNTIF(K56:Y57,"○")*2+COUNTIF(K56:Y57,"×"))</f>
        <v>2</v>
      </c>
      <c r="AA56" s="361"/>
      <c r="AB56" s="361">
        <f>IF(Z56="","",RANK(Z56,Z52:AA57,))</f>
        <v>3</v>
      </c>
      <c r="AC56" s="362"/>
      <c r="AJ56" s="21" t="str">
        <f>D51&amp;AB56</f>
        <v>Ｆ3</v>
      </c>
      <c r="AK56" s="21" t="str">
        <f>B56</f>
        <v>高砂</v>
      </c>
      <c r="AL56" s="21" t="str">
        <f>B57</f>
        <v>鴻池</v>
      </c>
      <c r="AM56" s="19" t="str">
        <f>E56</f>
        <v>(愛)</v>
      </c>
      <c r="AN56" s="19" t="str">
        <f>G56</f>
        <v>チームＪ新居浜</v>
      </c>
      <c r="AO56" s="19" t="str">
        <f>IF(G57="",G56,G57)</f>
        <v>Libero</v>
      </c>
    </row>
    <row r="57" spans="1:41" s="21" customFormat="1" ht="15" customHeight="1">
      <c r="A57" s="342"/>
      <c r="B57" s="308" t="s">
        <v>232</v>
      </c>
      <c r="C57" s="308"/>
      <c r="D57" s="308"/>
      <c r="E57" s="472"/>
      <c r="F57" s="472"/>
      <c r="G57" s="472" t="s">
        <v>312</v>
      </c>
      <c r="H57" s="472"/>
      <c r="I57" s="472"/>
      <c r="J57" s="476"/>
      <c r="K57" s="335">
        <f>IF(X53="","",X53)</f>
        <v>1</v>
      </c>
      <c r="L57" s="336"/>
      <c r="M57" s="6" t="s">
        <v>8</v>
      </c>
      <c r="N57" s="336">
        <f>IF(U53="","",U53)</f>
        <v>2</v>
      </c>
      <c r="O57" s="336"/>
      <c r="P57" s="339">
        <f>IF(X55="","",X55)</f>
        <v>0</v>
      </c>
      <c r="Q57" s="336"/>
      <c r="R57" s="6" t="s">
        <v>8</v>
      </c>
      <c r="S57" s="336">
        <f>IF(U55="","",U55)</f>
        <v>2</v>
      </c>
      <c r="T57" s="340"/>
      <c r="U57" s="351"/>
      <c r="V57" s="351"/>
      <c r="W57" s="351"/>
      <c r="X57" s="351"/>
      <c r="Y57" s="352"/>
      <c r="Z57" s="331"/>
      <c r="AA57" s="332"/>
      <c r="AB57" s="332"/>
      <c r="AC57" s="334"/>
    </row>
    <row r="58" spans="1:41" ht="21" customHeight="1">
      <c r="D58" s="401" t="s">
        <v>405</v>
      </c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1"/>
    </row>
    <row r="59" spans="1:41" ht="8.1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"/>
    </row>
    <row r="60" spans="1:41" ht="15" customHeight="1">
      <c r="B60" s="2" t="s">
        <v>9</v>
      </c>
      <c r="C60" s="321" t="s">
        <v>1</v>
      </c>
      <c r="D60" s="321"/>
      <c r="E60" s="321"/>
      <c r="F60" s="321"/>
      <c r="G60" s="321"/>
      <c r="H60" s="2" t="s">
        <v>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41" s="19" customFormat="1" ht="15" customHeight="1">
      <c r="AD61" s="338">
        <v>14</v>
      </c>
      <c r="AE61" s="338"/>
      <c r="AF61" s="337" t="s">
        <v>2</v>
      </c>
      <c r="AG61" s="338"/>
      <c r="AH61" s="338"/>
    </row>
    <row r="62" spans="1:41" s="19" customFormat="1" ht="15" customHeight="1">
      <c r="A62" s="25"/>
      <c r="B62" s="29"/>
      <c r="C62" s="29"/>
      <c r="D62" s="4" t="s">
        <v>21</v>
      </c>
      <c r="E62" s="483" t="s">
        <v>25</v>
      </c>
      <c r="F62" s="392"/>
      <c r="G62" s="392"/>
      <c r="H62" s="29"/>
      <c r="I62" s="29"/>
      <c r="J62" s="26"/>
      <c r="K62" s="484" t="str">
        <f>B63</f>
        <v>松本</v>
      </c>
      <c r="L62" s="484"/>
      <c r="M62" s="36" t="s">
        <v>18</v>
      </c>
      <c r="N62" s="484" t="str">
        <f>B64</f>
        <v>森田</v>
      </c>
      <c r="O62" s="484"/>
      <c r="P62" s="486" t="str">
        <f>B65</f>
        <v>遠所</v>
      </c>
      <c r="Q62" s="484"/>
      <c r="R62" s="36" t="s">
        <v>18</v>
      </c>
      <c r="S62" s="484" t="str">
        <f>B66</f>
        <v>近藤</v>
      </c>
      <c r="T62" s="487"/>
      <c r="U62" s="484" t="str">
        <f>B67</f>
        <v>山勢</v>
      </c>
      <c r="V62" s="484"/>
      <c r="W62" s="36" t="s">
        <v>18</v>
      </c>
      <c r="X62" s="484" t="str">
        <f>B68</f>
        <v>久米</v>
      </c>
      <c r="Y62" s="484"/>
      <c r="Z62" s="486" t="str">
        <f>B69</f>
        <v>近藤</v>
      </c>
      <c r="AA62" s="484"/>
      <c r="AB62" s="36" t="s">
        <v>18</v>
      </c>
      <c r="AC62" s="484" t="str">
        <f>B70</f>
        <v>阿部</v>
      </c>
      <c r="AD62" s="493"/>
      <c r="AE62" s="395" t="s">
        <v>17</v>
      </c>
      <c r="AF62" s="396"/>
      <c r="AG62" s="397" t="s">
        <v>13</v>
      </c>
      <c r="AH62" s="398"/>
    </row>
    <row r="63" spans="1:41" s="19" customFormat="1" ht="15" customHeight="1">
      <c r="A63" s="408">
        <v>1</v>
      </c>
      <c r="B63" s="470" t="s">
        <v>131</v>
      </c>
      <c r="C63" s="470"/>
      <c r="D63" s="470"/>
      <c r="E63" s="471" t="s">
        <v>107</v>
      </c>
      <c r="F63" s="471"/>
      <c r="G63" s="471" t="s">
        <v>363</v>
      </c>
      <c r="H63" s="471"/>
      <c r="I63" s="471"/>
      <c r="J63" s="473"/>
      <c r="K63" s="485"/>
      <c r="L63" s="485"/>
      <c r="M63" s="485"/>
      <c r="N63" s="485"/>
      <c r="O63" s="485"/>
      <c r="P63" s="256"/>
      <c r="Q63" s="429" t="str">
        <f>IF(P64="","",IF(P64&gt;S64,"○","×"))</f>
        <v>×</v>
      </c>
      <c r="R63" s="429"/>
      <c r="S63" s="429"/>
      <c r="T63" s="190"/>
      <c r="U63" s="58"/>
      <c r="V63" s="388" t="str">
        <f>IF(U64="","",IF(U64&gt;X64,"○","×"))</f>
        <v>×</v>
      </c>
      <c r="W63" s="388"/>
      <c r="X63" s="388"/>
      <c r="Y63" s="59"/>
      <c r="Z63" s="251"/>
      <c r="AA63" s="429" t="str">
        <f>IF(Z64="","",IF(Z64&gt;AC64,"○","×"))</f>
        <v>○</v>
      </c>
      <c r="AB63" s="429"/>
      <c r="AC63" s="429"/>
      <c r="AD63" s="255"/>
      <c r="AE63" s="360">
        <f>IF(AND(Q63="",V63="",AA63=""),"",COUNTIF(K63:AD64,"○")*2+COUNTIF(K63:AD64,"×"))</f>
        <v>4</v>
      </c>
      <c r="AF63" s="361"/>
      <c r="AG63" s="361">
        <f>IF(AE63="","",RANK(AE63,AE63:AF70,))</f>
        <v>2</v>
      </c>
      <c r="AH63" s="362"/>
      <c r="AJ63" s="21" t="str">
        <f>D62&amp;AG63</f>
        <v>Ｇ2</v>
      </c>
      <c r="AK63" s="21" t="str">
        <f>B63</f>
        <v>松本</v>
      </c>
      <c r="AL63" s="21" t="str">
        <f>B64</f>
        <v>森田</v>
      </c>
      <c r="AM63" s="19" t="str">
        <f>E63</f>
        <v>(愛)</v>
      </c>
      <c r="AN63" s="19" t="str">
        <f>G63</f>
        <v>あいひめクラブ</v>
      </c>
      <c r="AO63" s="19" t="str">
        <f>IF(G64="",G63,G64)</f>
        <v>あいひめクラブ</v>
      </c>
    </row>
    <row r="64" spans="1:41" s="19" customFormat="1" ht="15" customHeight="1">
      <c r="A64" s="408"/>
      <c r="B64" s="371" t="s">
        <v>362</v>
      </c>
      <c r="C64" s="371"/>
      <c r="D64" s="371"/>
      <c r="E64" s="480"/>
      <c r="F64" s="480"/>
      <c r="G64" s="480"/>
      <c r="H64" s="480"/>
      <c r="I64" s="480"/>
      <c r="J64" s="481"/>
      <c r="K64" s="357"/>
      <c r="L64" s="357"/>
      <c r="M64" s="357"/>
      <c r="N64" s="357"/>
      <c r="O64" s="357"/>
      <c r="P64" s="509">
        <v>1</v>
      </c>
      <c r="Q64" s="410"/>
      <c r="R64" s="199" t="s">
        <v>8</v>
      </c>
      <c r="S64" s="410">
        <v>2</v>
      </c>
      <c r="T64" s="411"/>
      <c r="U64" s="364">
        <v>0</v>
      </c>
      <c r="V64" s="364"/>
      <c r="W64" s="2" t="s">
        <v>8</v>
      </c>
      <c r="X64" s="364">
        <v>2</v>
      </c>
      <c r="Y64" s="366"/>
      <c r="Z64" s="509">
        <v>2</v>
      </c>
      <c r="AA64" s="410"/>
      <c r="AB64" s="199" t="s">
        <v>8</v>
      </c>
      <c r="AC64" s="410">
        <v>0</v>
      </c>
      <c r="AD64" s="510"/>
      <c r="AE64" s="360"/>
      <c r="AF64" s="361"/>
      <c r="AG64" s="361"/>
      <c r="AH64" s="362"/>
      <c r="AJ64" s="21"/>
      <c r="AK64" s="21"/>
      <c r="AL64" s="21"/>
    </row>
    <row r="65" spans="1:41" s="19" customFormat="1" ht="15" customHeight="1">
      <c r="A65" s="399">
        <v>2</v>
      </c>
      <c r="B65" s="491" t="s">
        <v>364</v>
      </c>
      <c r="C65" s="491"/>
      <c r="D65" s="491"/>
      <c r="E65" s="478" t="s">
        <v>106</v>
      </c>
      <c r="F65" s="478"/>
      <c r="G65" s="492" t="s">
        <v>85</v>
      </c>
      <c r="H65" s="492"/>
      <c r="I65" s="492"/>
      <c r="J65" s="494"/>
      <c r="K65" s="193"/>
      <c r="L65" s="417" t="str">
        <f>IF(K66="","",IF(K66&gt;N66,"○","×"))</f>
        <v>○</v>
      </c>
      <c r="M65" s="417"/>
      <c r="N65" s="417"/>
      <c r="O65" s="193"/>
      <c r="P65" s="347"/>
      <c r="Q65" s="348"/>
      <c r="R65" s="348"/>
      <c r="S65" s="348"/>
      <c r="T65" s="378"/>
      <c r="U65" s="63"/>
      <c r="V65" s="346" t="str">
        <f>IF(U66="","",IF(U66&gt;X66,"○","×"))</f>
        <v>×</v>
      </c>
      <c r="W65" s="346"/>
      <c r="X65" s="346"/>
      <c r="Y65" s="63"/>
      <c r="Z65" s="192"/>
      <c r="AA65" s="417" t="str">
        <f>IF(Z66="","",IF(Z66&gt;AC66,"○","×"))</f>
        <v>×</v>
      </c>
      <c r="AB65" s="417"/>
      <c r="AC65" s="417"/>
      <c r="AD65" s="250"/>
      <c r="AE65" s="329">
        <f>IF(AND(L65="",V65="",AA65=""),"",COUNTIF(K65:AD66,"○")*2+COUNTIF(K65:AD66,"×"))</f>
        <v>4</v>
      </c>
      <c r="AF65" s="330"/>
      <c r="AG65" s="330">
        <v>4</v>
      </c>
      <c r="AH65" s="333"/>
      <c r="AJ65" s="21" t="str">
        <f>D62&amp;AG65</f>
        <v>Ｇ4</v>
      </c>
      <c r="AK65" s="21" t="str">
        <f>B65</f>
        <v>遠所</v>
      </c>
      <c r="AL65" s="21" t="str">
        <f>B66</f>
        <v>近藤</v>
      </c>
      <c r="AM65" s="19" t="str">
        <f>E65</f>
        <v>(香)</v>
      </c>
      <c r="AN65" s="19" t="str">
        <f>G65</f>
        <v>丸亀ＳＣ</v>
      </c>
      <c r="AO65" s="19" t="str">
        <f>IF(G66="",G65,G66)</f>
        <v>丸亀ＳＣ</v>
      </c>
    </row>
    <row r="66" spans="1:41" s="19" customFormat="1" ht="15" customHeight="1">
      <c r="A66" s="384"/>
      <c r="B66" s="371" t="s">
        <v>93</v>
      </c>
      <c r="C66" s="371"/>
      <c r="D66" s="371"/>
      <c r="E66" s="480"/>
      <c r="F66" s="480"/>
      <c r="G66" s="480"/>
      <c r="H66" s="480"/>
      <c r="I66" s="480"/>
      <c r="J66" s="481"/>
      <c r="K66" s="420">
        <f>IF(S64="","",S64)</f>
        <v>2</v>
      </c>
      <c r="L66" s="420"/>
      <c r="M66" s="191" t="s">
        <v>8</v>
      </c>
      <c r="N66" s="420">
        <f>IF(P64="","",P64)</f>
        <v>1</v>
      </c>
      <c r="O66" s="420"/>
      <c r="P66" s="379"/>
      <c r="Q66" s="380"/>
      <c r="R66" s="380"/>
      <c r="S66" s="380"/>
      <c r="T66" s="381"/>
      <c r="U66" s="374">
        <v>0</v>
      </c>
      <c r="V66" s="374"/>
      <c r="W66" s="5" t="s">
        <v>8</v>
      </c>
      <c r="X66" s="374">
        <v>2</v>
      </c>
      <c r="Y66" s="374"/>
      <c r="Z66" s="428">
        <v>0</v>
      </c>
      <c r="AA66" s="420"/>
      <c r="AB66" s="191" t="s">
        <v>8</v>
      </c>
      <c r="AC66" s="420">
        <v>2</v>
      </c>
      <c r="AD66" s="508"/>
      <c r="AE66" s="368"/>
      <c r="AF66" s="369"/>
      <c r="AG66" s="369"/>
      <c r="AH66" s="370"/>
      <c r="AJ66" s="21"/>
      <c r="AK66" s="21"/>
      <c r="AL66" s="21"/>
    </row>
    <row r="67" spans="1:41" s="19" customFormat="1" ht="15" customHeight="1">
      <c r="A67" s="408">
        <v>3</v>
      </c>
      <c r="B67" s="491" t="s">
        <v>365</v>
      </c>
      <c r="C67" s="491"/>
      <c r="D67" s="491"/>
      <c r="E67" s="478" t="s">
        <v>105</v>
      </c>
      <c r="F67" s="478"/>
      <c r="G67" s="478" t="s">
        <v>300</v>
      </c>
      <c r="H67" s="478"/>
      <c r="I67" s="478"/>
      <c r="J67" s="479"/>
      <c r="K67" s="61"/>
      <c r="L67" s="356" t="str">
        <f>IF(K68="","",IF(K68&gt;N68,"○","×"))</f>
        <v>○</v>
      </c>
      <c r="M67" s="356"/>
      <c r="N67" s="356"/>
      <c r="O67" s="61"/>
      <c r="P67" s="60"/>
      <c r="Q67" s="356" t="str">
        <f>IF(P68="","",IF(P68&gt;S68,"○","×"))</f>
        <v>○</v>
      </c>
      <c r="R67" s="356"/>
      <c r="S67" s="356"/>
      <c r="T67" s="68"/>
      <c r="U67" s="357"/>
      <c r="V67" s="357"/>
      <c r="W67" s="357"/>
      <c r="X67" s="357"/>
      <c r="Y67" s="357"/>
      <c r="Z67" s="60"/>
      <c r="AA67" s="356" t="str">
        <f>IF(Z68="","",IF(Z68&gt;AC68,"○","×"))</f>
        <v>○</v>
      </c>
      <c r="AB67" s="356"/>
      <c r="AC67" s="356"/>
      <c r="AD67" s="62"/>
      <c r="AE67" s="360">
        <f>IF(AND(Q67="",L67="",AA67=""),"",COUNTIF(K67:AD68,"○")*2+COUNTIF(K67:AD68,"×"))</f>
        <v>6</v>
      </c>
      <c r="AF67" s="361"/>
      <c r="AG67" s="361">
        <f>IF(AE67="","",RANK(AE67,AE63:AF70,))</f>
        <v>1</v>
      </c>
      <c r="AH67" s="362"/>
      <c r="AJ67" s="21" t="str">
        <f>D62&amp;AG67</f>
        <v>Ｇ1</v>
      </c>
      <c r="AK67" s="21" t="str">
        <f>B67</f>
        <v>山勢</v>
      </c>
      <c r="AL67" s="21" t="str">
        <f>B68</f>
        <v>久米</v>
      </c>
      <c r="AM67" s="19" t="str">
        <f>E67</f>
        <v>(徳)</v>
      </c>
      <c r="AN67" s="19" t="str">
        <f>G67</f>
        <v>チームHIURA</v>
      </c>
      <c r="AO67" s="19" t="str">
        <f>IF(G68="",G67,G68)</f>
        <v>名西クラブ</v>
      </c>
    </row>
    <row r="68" spans="1:41" s="19" customFormat="1" ht="15" customHeight="1">
      <c r="A68" s="408"/>
      <c r="B68" s="371" t="s">
        <v>99</v>
      </c>
      <c r="C68" s="371"/>
      <c r="D68" s="371"/>
      <c r="E68" s="480"/>
      <c r="F68" s="480"/>
      <c r="G68" s="480" t="s">
        <v>302</v>
      </c>
      <c r="H68" s="480"/>
      <c r="I68" s="480"/>
      <c r="J68" s="481"/>
      <c r="K68" s="364">
        <f>IF(X64="","",X64)</f>
        <v>2</v>
      </c>
      <c r="L68" s="364"/>
      <c r="M68" s="2" t="s">
        <v>8</v>
      </c>
      <c r="N68" s="364">
        <f>IF(U64="","",U64)</f>
        <v>0</v>
      </c>
      <c r="O68" s="364"/>
      <c r="P68" s="365">
        <f>IF(X66="","",X66)</f>
        <v>2</v>
      </c>
      <c r="Q68" s="364"/>
      <c r="R68" s="2" t="s">
        <v>8</v>
      </c>
      <c r="S68" s="364">
        <f>IF(U66="","",U66)</f>
        <v>0</v>
      </c>
      <c r="T68" s="366"/>
      <c r="U68" s="357"/>
      <c r="V68" s="357"/>
      <c r="W68" s="357"/>
      <c r="X68" s="357"/>
      <c r="Y68" s="357"/>
      <c r="Z68" s="365">
        <v>2</v>
      </c>
      <c r="AA68" s="364"/>
      <c r="AB68" s="2" t="s">
        <v>8</v>
      </c>
      <c r="AC68" s="364">
        <v>0</v>
      </c>
      <c r="AD68" s="367"/>
      <c r="AE68" s="360"/>
      <c r="AF68" s="361"/>
      <c r="AG68" s="361"/>
      <c r="AH68" s="362"/>
      <c r="AJ68" s="21"/>
      <c r="AK68" s="21"/>
      <c r="AL68" s="21"/>
    </row>
    <row r="69" spans="1:41" s="19" customFormat="1" ht="15" customHeight="1">
      <c r="A69" s="341">
        <v>4</v>
      </c>
      <c r="B69" s="491" t="s">
        <v>93</v>
      </c>
      <c r="C69" s="491"/>
      <c r="D69" s="491"/>
      <c r="E69" s="478" t="s">
        <v>107</v>
      </c>
      <c r="F69" s="478"/>
      <c r="G69" s="492" t="s">
        <v>97</v>
      </c>
      <c r="H69" s="492"/>
      <c r="I69" s="492"/>
      <c r="J69" s="494"/>
      <c r="K69" s="193"/>
      <c r="L69" s="417" t="str">
        <f>IF(K70="","",IF(K70&gt;N70,"○","×"))</f>
        <v>×</v>
      </c>
      <c r="M69" s="417"/>
      <c r="N69" s="417"/>
      <c r="O69" s="193"/>
      <c r="P69" s="192"/>
      <c r="Q69" s="417" t="str">
        <f>IF(P70="","",IF(P70&gt;S70,"○","×"))</f>
        <v>○</v>
      </c>
      <c r="R69" s="417"/>
      <c r="S69" s="417"/>
      <c r="T69" s="194"/>
      <c r="U69" s="63"/>
      <c r="V69" s="346" t="str">
        <f>IF(U70="","",IF(U70&gt;X70,"○","×"))</f>
        <v>×</v>
      </c>
      <c r="W69" s="346"/>
      <c r="X69" s="346"/>
      <c r="Y69" s="63"/>
      <c r="Z69" s="347"/>
      <c r="AA69" s="348"/>
      <c r="AB69" s="348"/>
      <c r="AC69" s="348"/>
      <c r="AD69" s="349"/>
      <c r="AE69" s="329">
        <f>IF(AND(Q69="",V69="",L69=""),"",COUNTIF(K69:AD70,"○")*2+COUNTIF(K69:AD70,"×"))</f>
        <v>4</v>
      </c>
      <c r="AF69" s="330"/>
      <c r="AG69" s="330">
        <v>3</v>
      </c>
      <c r="AH69" s="333"/>
      <c r="AJ69" s="21" t="str">
        <f>D62&amp;AG69</f>
        <v>Ｇ3</v>
      </c>
      <c r="AK69" s="21" t="str">
        <f>B69</f>
        <v>近藤</v>
      </c>
      <c r="AL69" s="21" t="str">
        <f>B70</f>
        <v>阿部</v>
      </c>
      <c r="AM69" s="19" t="str">
        <f>E69</f>
        <v>(愛)</v>
      </c>
      <c r="AN69" s="19" t="str">
        <f>G69</f>
        <v>さつき会</v>
      </c>
      <c r="AO69" s="19" t="str">
        <f>IF(G70="",G69,G70)</f>
        <v>さつき会</v>
      </c>
    </row>
    <row r="70" spans="1:41" s="21" customFormat="1" ht="15" customHeight="1">
      <c r="A70" s="342"/>
      <c r="B70" s="308" t="s">
        <v>96</v>
      </c>
      <c r="C70" s="308"/>
      <c r="D70" s="308"/>
      <c r="E70" s="480"/>
      <c r="F70" s="480"/>
      <c r="G70" s="480"/>
      <c r="H70" s="480"/>
      <c r="I70" s="480"/>
      <c r="J70" s="481"/>
      <c r="K70" s="505">
        <f>IF(AC64="","",AC64)</f>
        <v>0</v>
      </c>
      <c r="L70" s="505"/>
      <c r="M70" s="252" t="s">
        <v>8</v>
      </c>
      <c r="N70" s="505">
        <f>IF(Z64="","",Z64)</f>
        <v>2</v>
      </c>
      <c r="O70" s="505"/>
      <c r="P70" s="506">
        <f>IF(AC66="","",AC66)</f>
        <v>2</v>
      </c>
      <c r="Q70" s="505"/>
      <c r="R70" s="252" t="s">
        <v>8</v>
      </c>
      <c r="S70" s="505">
        <f>IF(Z66="","",Z66)</f>
        <v>0</v>
      </c>
      <c r="T70" s="507"/>
      <c r="U70" s="336">
        <f>IF(AC68="","",AC68)</f>
        <v>0</v>
      </c>
      <c r="V70" s="336"/>
      <c r="W70" s="6" t="s">
        <v>8</v>
      </c>
      <c r="X70" s="336">
        <f>IF(Z68="","",Z68)</f>
        <v>2</v>
      </c>
      <c r="Y70" s="336"/>
      <c r="Z70" s="350"/>
      <c r="AA70" s="351"/>
      <c r="AB70" s="351"/>
      <c r="AC70" s="351"/>
      <c r="AD70" s="352"/>
      <c r="AE70" s="331"/>
      <c r="AF70" s="332"/>
      <c r="AG70" s="332"/>
      <c r="AH70" s="334"/>
    </row>
    <row r="71" spans="1:41" s="21" customFormat="1" ht="5.0999999999999996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41" s="21" customFormat="1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338">
        <v>15</v>
      </c>
      <c r="AE72" s="338"/>
      <c r="AF72" s="337" t="s">
        <v>2</v>
      </c>
      <c r="AG72" s="338"/>
      <c r="AH72" s="338"/>
    </row>
    <row r="73" spans="1:41" s="21" customFormat="1" ht="15" customHeight="1">
      <c r="A73" s="25"/>
      <c r="B73" s="29"/>
      <c r="C73" s="29"/>
      <c r="D73" s="4" t="s">
        <v>22</v>
      </c>
      <c r="E73" s="483" t="s">
        <v>25</v>
      </c>
      <c r="F73" s="392"/>
      <c r="G73" s="392"/>
      <c r="H73" s="29"/>
      <c r="I73" s="29"/>
      <c r="J73" s="26"/>
      <c r="K73" s="484" t="str">
        <f>B74</f>
        <v>奥崎</v>
      </c>
      <c r="L73" s="484"/>
      <c r="M73" s="36" t="s">
        <v>18</v>
      </c>
      <c r="N73" s="484" t="str">
        <f>B75</f>
        <v>西田</v>
      </c>
      <c r="O73" s="484"/>
      <c r="P73" s="486" t="str">
        <f>B76</f>
        <v>川西</v>
      </c>
      <c r="Q73" s="484"/>
      <c r="R73" s="36" t="s">
        <v>18</v>
      </c>
      <c r="S73" s="484" t="str">
        <f>B77</f>
        <v>松岡</v>
      </c>
      <c r="T73" s="487"/>
      <c r="U73" s="484" t="str">
        <f>B78</f>
        <v>佐藤</v>
      </c>
      <c r="V73" s="484"/>
      <c r="W73" s="36" t="s">
        <v>18</v>
      </c>
      <c r="X73" s="484" t="str">
        <f>B79</f>
        <v>安友</v>
      </c>
      <c r="Y73" s="484"/>
      <c r="Z73" s="486" t="str">
        <f>B80</f>
        <v>曽我</v>
      </c>
      <c r="AA73" s="484"/>
      <c r="AB73" s="36" t="s">
        <v>567</v>
      </c>
      <c r="AC73" s="484" t="str">
        <f>B81</f>
        <v>村上</v>
      </c>
      <c r="AD73" s="493"/>
      <c r="AE73" s="395" t="s">
        <v>17</v>
      </c>
      <c r="AF73" s="396"/>
      <c r="AG73" s="397" t="s">
        <v>13</v>
      </c>
      <c r="AH73" s="398"/>
    </row>
    <row r="74" spans="1:41" s="21" customFormat="1" ht="15" customHeight="1">
      <c r="A74" s="408">
        <v>1</v>
      </c>
      <c r="B74" s="470" t="s">
        <v>574</v>
      </c>
      <c r="C74" s="470"/>
      <c r="D74" s="470"/>
      <c r="E74" s="471" t="s">
        <v>108</v>
      </c>
      <c r="F74" s="471"/>
      <c r="G74" s="492" t="s">
        <v>354</v>
      </c>
      <c r="H74" s="492"/>
      <c r="I74" s="492"/>
      <c r="J74" s="494"/>
      <c r="K74" s="485"/>
      <c r="L74" s="485"/>
      <c r="M74" s="485"/>
      <c r="N74" s="485"/>
      <c r="O74" s="485"/>
      <c r="P74" s="48"/>
      <c r="Q74" s="388" t="str">
        <f>IF(P75="","",IF(P75&gt;S75,"○","×"))</f>
        <v>×</v>
      </c>
      <c r="R74" s="388"/>
      <c r="S74" s="388"/>
      <c r="T74" s="59"/>
      <c r="U74" s="58"/>
      <c r="V74" s="388" t="str">
        <f>IF(U75="","",IF(U75&gt;X75,"○","×"))</f>
        <v>×</v>
      </c>
      <c r="W74" s="388"/>
      <c r="X74" s="388"/>
      <c r="Y74" s="59"/>
      <c r="Z74" s="60"/>
      <c r="AA74" s="388" t="str">
        <f>IF(Z75="","",IF(Z75&gt;AC75,"○","×"))</f>
        <v>○</v>
      </c>
      <c r="AB74" s="388"/>
      <c r="AC74" s="388"/>
      <c r="AD74" s="49"/>
      <c r="AE74" s="360">
        <f>IF(AND(Q74="",V74="",AA74=""),"",COUNTIF(K74:AD75,"○")*2+COUNTIF(K74:AD75,"×"))</f>
        <v>4</v>
      </c>
      <c r="AF74" s="361"/>
      <c r="AG74" s="361">
        <f>IF(AE74="","",RANK(AE74,AE74:AF81,))</f>
        <v>3</v>
      </c>
      <c r="AH74" s="362"/>
      <c r="AJ74" s="21" t="str">
        <f>D73&amp;AG74</f>
        <v>Ｈ3</v>
      </c>
      <c r="AK74" s="21" t="str">
        <f>B74</f>
        <v>奥崎</v>
      </c>
      <c r="AL74" s="21" t="str">
        <f>B75</f>
        <v>西田</v>
      </c>
      <c r="AM74" s="19" t="str">
        <f>E74</f>
        <v>(高)</v>
      </c>
      <c r="AN74" s="19" t="str">
        <f>G74</f>
        <v>ＦＣ江陽</v>
      </c>
      <c r="AO74" s="19" t="str">
        <f>IF(G75="",G74,G75)</f>
        <v>ＦＣ江陽</v>
      </c>
    </row>
    <row r="75" spans="1:41" s="21" customFormat="1" ht="15" customHeight="1">
      <c r="A75" s="408"/>
      <c r="B75" s="371" t="s">
        <v>155</v>
      </c>
      <c r="C75" s="371"/>
      <c r="D75" s="371"/>
      <c r="E75" s="480"/>
      <c r="F75" s="480"/>
      <c r="G75" s="478"/>
      <c r="H75" s="478"/>
      <c r="I75" s="478"/>
      <c r="J75" s="479"/>
      <c r="K75" s="357"/>
      <c r="L75" s="357"/>
      <c r="M75" s="357"/>
      <c r="N75" s="357"/>
      <c r="O75" s="357"/>
      <c r="P75" s="365">
        <v>1</v>
      </c>
      <c r="Q75" s="364"/>
      <c r="R75" s="2" t="s">
        <v>8</v>
      </c>
      <c r="S75" s="364">
        <v>2</v>
      </c>
      <c r="T75" s="366"/>
      <c r="U75" s="364">
        <v>0</v>
      </c>
      <c r="V75" s="364"/>
      <c r="W75" s="2" t="s">
        <v>8</v>
      </c>
      <c r="X75" s="364">
        <v>2</v>
      </c>
      <c r="Y75" s="366"/>
      <c r="Z75" s="365">
        <v>2</v>
      </c>
      <c r="AA75" s="364"/>
      <c r="AB75" s="2" t="s">
        <v>8</v>
      </c>
      <c r="AC75" s="364">
        <v>0</v>
      </c>
      <c r="AD75" s="367"/>
      <c r="AE75" s="360"/>
      <c r="AF75" s="361"/>
      <c r="AG75" s="361"/>
      <c r="AH75" s="362"/>
      <c r="AM75" s="19"/>
      <c r="AN75" s="19"/>
      <c r="AO75" s="19"/>
    </row>
    <row r="76" spans="1:41" s="21" customFormat="1" ht="15" customHeight="1">
      <c r="A76" s="399">
        <v>2</v>
      </c>
      <c r="B76" s="491" t="s">
        <v>145</v>
      </c>
      <c r="C76" s="491"/>
      <c r="D76" s="491"/>
      <c r="E76" s="478" t="s">
        <v>106</v>
      </c>
      <c r="F76" s="478"/>
      <c r="G76" s="492" t="s">
        <v>301</v>
      </c>
      <c r="H76" s="492"/>
      <c r="I76" s="492"/>
      <c r="J76" s="494"/>
      <c r="K76" s="63"/>
      <c r="L76" s="346" t="str">
        <f>IF(K77="","",IF(K77&gt;N77,"○","×"))</f>
        <v>○</v>
      </c>
      <c r="M76" s="346"/>
      <c r="N76" s="346"/>
      <c r="O76" s="63"/>
      <c r="P76" s="347"/>
      <c r="Q76" s="348"/>
      <c r="R76" s="348"/>
      <c r="S76" s="348"/>
      <c r="T76" s="378"/>
      <c r="U76" s="63"/>
      <c r="V76" s="346" t="str">
        <f>IF(U77="","",IF(U77&gt;X77,"○","×"))</f>
        <v>×</v>
      </c>
      <c r="W76" s="346"/>
      <c r="X76" s="346"/>
      <c r="Y76" s="63"/>
      <c r="Z76" s="64"/>
      <c r="AA76" s="346" t="str">
        <f>IF(Z77="","",IF(Z77&gt;AC77,"○","×"))</f>
        <v>○</v>
      </c>
      <c r="AB76" s="346"/>
      <c r="AC76" s="346"/>
      <c r="AD76" s="65"/>
      <c r="AE76" s="329">
        <f>IF(AND(L76="",V76="",AA76=""),"",COUNTIF(K76:AD77,"○")*2+COUNTIF(K76:AD77,"×"))</f>
        <v>5</v>
      </c>
      <c r="AF76" s="330"/>
      <c r="AG76" s="330">
        <f>IF(AE76="","",RANK(AE76,AE74:AF81,))</f>
        <v>2</v>
      </c>
      <c r="AH76" s="333"/>
      <c r="AJ76" s="21" t="str">
        <f>D73&amp;AG76</f>
        <v>Ｈ2</v>
      </c>
      <c r="AK76" s="21" t="str">
        <f>B76</f>
        <v>川西</v>
      </c>
      <c r="AL76" s="21" t="str">
        <f>B77</f>
        <v>松岡</v>
      </c>
      <c r="AM76" s="19" t="str">
        <f>E76</f>
        <v>(香)</v>
      </c>
      <c r="AN76" s="19" t="str">
        <f>G76</f>
        <v>卓窓会</v>
      </c>
      <c r="AO76" s="19" t="str">
        <f>IF(G77="",G76,G77)</f>
        <v>卓窓会</v>
      </c>
    </row>
    <row r="77" spans="1:41" s="21" customFormat="1" ht="15" customHeight="1">
      <c r="A77" s="384"/>
      <c r="B77" s="371" t="s">
        <v>146</v>
      </c>
      <c r="C77" s="371"/>
      <c r="D77" s="371"/>
      <c r="E77" s="480"/>
      <c r="F77" s="480"/>
      <c r="G77" s="480"/>
      <c r="H77" s="480"/>
      <c r="I77" s="480"/>
      <c r="J77" s="481"/>
      <c r="K77" s="374">
        <f>IF(S75="","",S75)</f>
        <v>2</v>
      </c>
      <c r="L77" s="374"/>
      <c r="M77" s="5" t="s">
        <v>8</v>
      </c>
      <c r="N77" s="374">
        <f>IF(P75="","",P75)</f>
        <v>1</v>
      </c>
      <c r="O77" s="374"/>
      <c r="P77" s="379"/>
      <c r="Q77" s="380"/>
      <c r="R77" s="380"/>
      <c r="S77" s="380"/>
      <c r="T77" s="381"/>
      <c r="U77" s="374">
        <v>0</v>
      </c>
      <c r="V77" s="374"/>
      <c r="W77" s="5" t="s">
        <v>8</v>
      </c>
      <c r="X77" s="374">
        <v>2</v>
      </c>
      <c r="Y77" s="374"/>
      <c r="Z77" s="377">
        <v>2</v>
      </c>
      <c r="AA77" s="374"/>
      <c r="AB77" s="5" t="s">
        <v>8</v>
      </c>
      <c r="AC77" s="374">
        <v>0</v>
      </c>
      <c r="AD77" s="382"/>
      <c r="AE77" s="368"/>
      <c r="AF77" s="369"/>
      <c r="AG77" s="369"/>
      <c r="AH77" s="370"/>
      <c r="AM77" s="19"/>
      <c r="AN77" s="19"/>
      <c r="AO77" s="19"/>
    </row>
    <row r="78" spans="1:41" s="21" customFormat="1" ht="15" customHeight="1">
      <c r="A78" s="408">
        <v>3</v>
      </c>
      <c r="B78" s="491" t="s">
        <v>366</v>
      </c>
      <c r="C78" s="491"/>
      <c r="D78" s="491"/>
      <c r="E78" s="478" t="s">
        <v>105</v>
      </c>
      <c r="F78" s="478"/>
      <c r="G78" s="478" t="s">
        <v>87</v>
      </c>
      <c r="H78" s="478"/>
      <c r="I78" s="478"/>
      <c r="J78" s="479"/>
      <c r="K78" s="61"/>
      <c r="L78" s="356" t="str">
        <f>IF(K79="","",IF(K79&gt;N79,"○","×"))</f>
        <v>○</v>
      </c>
      <c r="M78" s="356"/>
      <c r="N78" s="356"/>
      <c r="O78" s="61"/>
      <c r="P78" s="60"/>
      <c r="Q78" s="356" t="str">
        <f>IF(P79="","",IF(P79&gt;S79,"○","×"))</f>
        <v>○</v>
      </c>
      <c r="R78" s="356"/>
      <c r="S78" s="356"/>
      <c r="T78" s="68"/>
      <c r="U78" s="357"/>
      <c r="V78" s="357"/>
      <c r="W78" s="357"/>
      <c r="X78" s="357"/>
      <c r="Y78" s="357"/>
      <c r="Z78" s="60"/>
      <c r="AA78" s="356" t="str">
        <f>IF(Z79="","",IF(Z79&gt;AC79,"○","×"))</f>
        <v>○</v>
      </c>
      <c r="AB78" s="356"/>
      <c r="AC78" s="356"/>
      <c r="AD78" s="62"/>
      <c r="AE78" s="360">
        <f>IF(AND(Q78="",L78="",AA78=""),"",COUNTIF(K78:AD79,"○")*2+COUNTIF(K78:AD79,"×"))</f>
        <v>6</v>
      </c>
      <c r="AF78" s="361"/>
      <c r="AG78" s="361">
        <f>IF(AE78="","",RANK(AE78,AE74:AF81,))</f>
        <v>1</v>
      </c>
      <c r="AH78" s="362"/>
      <c r="AJ78" s="21" t="str">
        <f>D73&amp;AG78</f>
        <v>Ｈ1</v>
      </c>
      <c r="AK78" s="21" t="str">
        <f>B78</f>
        <v>佐藤</v>
      </c>
      <c r="AL78" s="21" t="str">
        <f>B79</f>
        <v>安友</v>
      </c>
      <c r="AM78" s="19" t="str">
        <f>E78</f>
        <v>(徳)</v>
      </c>
      <c r="AN78" s="19" t="str">
        <f>G78</f>
        <v>北島クラブ</v>
      </c>
      <c r="AO78" s="19" t="str">
        <f>IF(G79="",G78,G79)</f>
        <v>北島クラブ</v>
      </c>
    </row>
    <row r="79" spans="1:41" s="21" customFormat="1" ht="15" customHeight="1">
      <c r="A79" s="408"/>
      <c r="B79" s="371" t="s">
        <v>117</v>
      </c>
      <c r="C79" s="371"/>
      <c r="D79" s="371"/>
      <c r="E79" s="480"/>
      <c r="F79" s="480"/>
      <c r="G79" s="480"/>
      <c r="H79" s="480"/>
      <c r="I79" s="480"/>
      <c r="J79" s="481"/>
      <c r="K79" s="364">
        <f>IF(X75="","",X75)</f>
        <v>2</v>
      </c>
      <c r="L79" s="364"/>
      <c r="M79" s="2" t="s">
        <v>8</v>
      </c>
      <c r="N79" s="364">
        <f>IF(U75="","",U75)</f>
        <v>0</v>
      </c>
      <c r="O79" s="364"/>
      <c r="P79" s="365">
        <f>IF(X77="","",X77)</f>
        <v>2</v>
      </c>
      <c r="Q79" s="364"/>
      <c r="R79" s="2" t="s">
        <v>8</v>
      </c>
      <c r="S79" s="364">
        <f>IF(U77="","",U77)</f>
        <v>0</v>
      </c>
      <c r="T79" s="366"/>
      <c r="U79" s="357"/>
      <c r="V79" s="357"/>
      <c r="W79" s="357"/>
      <c r="X79" s="357"/>
      <c r="Y79" s="357"/>
      <c r="Z79" s="365">
        <v>2</v>
      </c>
      <c r="AA79" s="364"/>
      <c r="AB79" s="2" t="s">
        <v>8</v>
      </c>
      <c r="AC79" s="364">
        <v>0</v>
      </c>
      <c r="AD79" s="367"/>
      <c r="AE79" s="360"/>
      <c r="AF79" s="361"/>
      <c r="AG79" s="361"/>
      <c r="AH79" s="362"/>
      <c r="AM79" s="19"/>
      <c r="AN79" s="19"/>
      <c r="AO79" s="19"/>
    </row>
    <row r="80" spans="1:41" s="21" customFormat="1" ht="15" customHeight="1">
      <c r="A80" s="341">
        <v>4</v>
      </c>
      <c r="B80" s="482" t="s">
        <v>121</v>
      </c>
      <c r="C80" s="482"/>
      <c r="D80" s="482"/>
      <c r="E80" s="492" t="s">
        <v>107</v>
      </c>
      <c r="F80" s="492"/>
      <c r="G80" s="492" t="s">
        <v>901</v>
      </c>
      <c r="H80" s="492"/>
      <c r="I80" s="492"/>
      <c r="J80" s="494"/>
      <c r="K80" s="63"/>
      <c r="L80" s="346" t="str">
        <f>IF(K81="","",IF(K81&gt;N81,"○","×"))</f>
        <v>×</v>
      </c>
      <c r="M80" s="346"/>
      <c r="N80" s="346"/>
      <c r="O80" s="63"/>
      <c r="P80" s="64"/>
      <c r="Q80" s="346" t="str">
        <f>IF(P81="","",IF(P81&gt;S81,"○","×"))</f>
        <v>×</v>
      </c>
      <c r="R80" s="346"/>
      <c r="S80" s="346"/>
      <c r="T80" s="67"/>
      <c r="U80" s="63"/>
      <c r="V80" s="346" t="str">
        <f>IF(U81="","",IF(U81&gt;X81,"○","×"))</f>
        <v>×</v>
      </c>
      <c r="W80" s="346"/>
      <c r="X80" s="346"/>
      <c r="Y80" s="63"/>
      <c r="Z80" s="347"/>
      <c r="AA80" s="348"/>
      <c r="AB80" s="348"/>
      <c r="AC80" s="348"/>
      <c r="AD80" s="349"/>
      <c r="AE80" s="329">
        <f>IF(AND(Q80="",V80="",L80=""),"",COUNTIF(K80:AD81,"○")*2+COUNTIF(K80:AD81,"×"))</f>
        <v>3</v>
      </c>
      <c r="AF80" s="330"/>
      <c r="AG80" s="330">
        <f>IF(AE80="","",RANK(AE80,AE74:AF81,))</f>
        <v>4</v>
      </c>
      <c r="AH80" s="333"/>
      <c r="AJ80" s="21" t="str">
        <f>D73&amp;AG80</f>
        <v>Ｈ4</v>
      </c>
      <c r="AK80" s="21" t="str">
        <f>B80</f>
        <v>曽我</v>
      </c>
      <c r="AL80" s="21" t="str">
        <f>B81</f>
        <v>村上</v>
      </c>
      <c r="AM80" s="19" t="str">
        <f>E80</f>
        <v>(愛)</v>
      </c>
      <c r="AN80" s="19" t="str">
        <f>G80</f>
        <v>ゴールドジム新居浜</v>
      </c>
      <c r="AO80" s="19" t="str">
        <f>IF(G81="",G80,G81)</f>
        <v>すみの</v>
      </c>
    </row>
    <row r="81" spans="1:34" s="21" customFormat="1" ht="15" customHeight="1">
      <c r="A81" s="342"/>
      <c r="B81" s="308" t="s">
        <v>114</v>
      </c>
      <c r="C81" s="308"/>
      <c r="D81" s="308"/>
      <c r="E81" s="472"/>
      <c r="F81" s="472"/>
      <c r="G81" s="472" t="s">
        <v>115</v>
      </c>
      <c r="H81" s="472"/>
      <c r="I81" s="472"/>
      <c r="J81" s="476"/>
      <c r="K81" s="336">
        <f>IF(AC75="","",AC75)</f>
        <v>0</v>
      </c>
      <c r="L81" s="336"/>
      <c r="M81" s="6" t="s">
        <v>8</v>
      </c>
      <c r="N81" s="336">
        <f>IF(Z75="","",Z75)</f>
        <v>2</v>
      </c>
      <c r="O81" s="336"/>
      <c r="P81" s="339">
        <f>IF(AC77="","",AC77)</f>
        <v>0</v>
      </c>
      <c r="Q81" s="336"/>
      <c r="R81" s="6" t="s">
        <v>8</v>
      </c>
      <c r="S81" s="336">
        <f>IF(Z77="","",Z77)</f>
        <v>2</v>
      </c>
      <c r="T81" s="340"/>
      <c r="U81" s="336">
        <f>IF(AC79="","",AC79)</f>
        <v>0</v>
      </c>
      <c r="V81" s="336"/>
      <c r="W81" s="6" t="s">
        <v>8</v>
      </c>
      <c r="X81" s="336">
        <f>IF(Z79="","",Z79)</f>
        <v>2</v>
      </c>
      <c r="Y81" s="336"/>
      <c r="Z81" s="350"/>
      <c r="AA81" s="351"/>
      <c r="AB81" s="351"/>
      <c r="AC81" s="351"/>
      <c r="AD81" s="352"/>
      <c r="AE81" s="331"/>
      <c r="AF81" s="332"/>
      <c r="AG81" s="332"/>
      <c r="AH81" s="334"/>
    </row>
    <row r="82" spans="1:34" s="21" customFormat="1" ht="4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4"/>
      <c r="Z82" s="34"/>
      <c r="AA82" s="10"/>
      <c r="AB82" s="34"/>
      <c r="AC82" s="34"/>
    </row>
    <row r="83" spans="1:34" s="21" customFormat="1" ht="15" customHeight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6"/>
      <c r="L83" s="16"/>
      <c r="M83" s="17"/>
      <c r="N83" s="16"/>
      <c r="O83" s="16"/>
      <c r="P83" s="16"/>
      <c r="Q83" s="16"/>
      <c r="R83" s="17"/>
      <c r="S83" s="16"/>
      <c r="T83" s="16"/>
      <c r="U83" s="17"/>
      <c r="V83" s="17"/>
      <c r="W83" s="17"/>
      <c r="X83" s="17"/>
      <c r="Y83" s="17"/>
      <c r="Z83" s="16"/>
      <c r="AA83" s="16"/>
      <c r="AB83" s="16"/>
      <c r="AC83" s="16"/>
    </row>
    <row r="84" spans="1:34" s="21" customFormat="1" ht="15" customHeight="1">
      <c r="A84" s="358" t="s">
        <v>53</v>
      </c>
      <c r="B84" s="358"/>
      <c r="C84" s="358"/>
      <c r="D84" s="358"/>
      <c r="E84" s="358"/>
      <c r="F84" s="358"/>
      <c r="G84" s="18"/>
      <c r="H84" s="18"/>
      <c r="I84" s="18"/>
      <c r="J84" s="1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9"/>
      <c r="AE84" s="19"/>
      <c r="AF84" s="19"/>
      <c r="AG84" s="19"/>
    </row>
    <row r="85" spans="1:34" s="21" customFormat="1" ht="15" customHeight="1">
      <c r="A85" s="359" t="s">
        <v>45</v>
      </c>
      <c r="B85" s="359"/>
      <c r="C85" s="359"/>
      <c r="D85" s="359"/>
      <c r="E85" s="359"/>
      <c r="F85" s="359"/>
      <c r="G85" s="2" t="s">
        <v>7</v>
      </c>
      <c r="H85" s="17">
        <v>2</v>
      </c>
      <c r="I85" s="17" t="s">
        <v>27</v>
      </c>
      <c r="J85" s="17">
        <v>3</v>
      </c>
      <c r="K85" s="358" t="s">
        <v>50</v>
      </c>
      <c r="L85" s="359"/>
      <c r="M85" s="17"/>
      <c r="N85" s="2" t="s">
        <v>16</v>
      </c>
      <c r="O85" s="17">
        <v>1</v>
      </c>
      <c r="P85" s="17" t="s">
        <v>27</v>
      </c>
      <c r="Q85" s="17">
        <v>3</v>
      </c>
      <c r="R85" s="358" t="s">
        <v>51</v>
      </c>
      <c r="S85" s="359"/>
      <c r="T85" s="17"/>
      <c r="U85" s="2" t="s">
        <v>28</v>
      </c>
      <c r="V85" s="17">
        <v>1</v>
      </c>
      <c r="W85" s="17" t="s">
        <v>27</v>
      </c>
      <c r="X85" s="17">
        <v>2</v>
      </c>
      <c r="Y85" s="358" t="s">
        <v>52</v>
      </c>
      <c r="Z85" s="359"/>
      <c r="AA85" s="17"/>
      <c r="AB85" s="17"/>
      <c r="AC85" s="17"/>
      <c r="AD85" s="17"/>
      <c r="AE85" s="17"/>
      <c r="AF85" s="17"/>
      <c r="AG85" s="17"/>
    </row>
    <row r="86" spans="1:34" s="21" customFormat="1" ht="15" customHeight="1">
      <c r="A86" s="359" t="s">
        <v>46</v>
      </c>
      <c r="B86" s="359"/>
      <c r="C86" s="359"/>
      <c r="D86" s="359"/>
      <c r="E86" s="359"/>
      <c r="F86" s="359"/>
      <c r="G86" s="2" t="s">
        <v>7</v>
      </c>
      <c r="H86" s="17">
        <v>1</v>
      </c>
      <c r="I86" s="17" t="s">
        <v>27</v>
      </c>
      <c r="J86" s="17">
        <v>4</v>
      </c>
      <c r="K86" s="358" t="s">
        <v>51</v>
      </c>
      <c r="L86" s="359"/>
      <c r="M86" s="17"/>
      <c r="N86" s="2" t="s">
        <v>16</v>
      </c>
      <c r="O86" s="17">
        <v>2</v>
      </c>
      <c r="P86" s="17" t="s">
        <v>27</v>
      </c>
      <c r="Q86" s="17">
        <v>3</v>
      </c>
      <c r="R86" s="358" t="s">
        <v>50</v>
      </c>
      <c r="S86" s="359"/>
      <c r="T86" s="17"/>
      <c r="U86" s="2" t="s">
        <v>28</v>
      </c>
      <c r="V86" s="17">
        <v>1</v>
      </c>
      <c r="W86" s="17" t="s">
        <v>27</v>
      </c>
      <c r="X86" s="17">
        <v>3</v>
      </c>
      <c r="Y86" s="358" t="s">
        <v>54</v>
      </c>
      <c r="Z86" s="359"/>
      <c r="AA86" s="17"/>
      <c r="AB86" s="2" t="s">
        <v>31</v>
      </c>
      <c r="AC86" s="17">
        <v>2</v>
      </c>
      <c r="AD86" s="17" t="s">
        <v>27</v>
      </c>
      <c r="AE86" s="17">
        <v>4</v>
      </c>
      <c r="AF86" s="358" t="s">
        <v>52</v>
      </c>
      <c r="AG86" s="359"/>
    </row>
    <row r="87" spans="1:34" s="21" customFormat="1" ht="15" customHeight="1">
      <c r="A87" s="17"/>
      <c r="B87" s="18"/>
      <c r="C87" s="18"/>
      <c r="D87" s="18"/>
      <c r="E87" s="18"/>
      <c r="F87" s="18"/>
      <c r="G87" s="2" t="s">
        <v>38</v>
      </c>
      <c r="H87" s="17">
        <v>1</v>
      </c>
      <c r="I87" s="17" t="s">
        <v>27</v>
      </c>
      <c r="J87" s="17">
        <v>2</v>
      </c>
      <c r="K87" s="358" t="s">
        <v>54</v>
      </c>
      <c r="L87" s="359"/>
      <c r="M87" s="17"/>
      <c r="N87" s="2" t="s">
        <v>39</v>
      </c>
      <c r="O87" s="17">
        <v>3</v>
      </c>
      <c r="P87" s="17" t="s">
        <v>27</v>
      </c>
      <c r="Q87" s="17">
        <v>4</v>
      </c>
      <c r="R87" s="358" t="s">
        <v>50</v>
      </c>
      <c r="S87" s="359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1:34" s="21" customFormat="1" ht="15" customHeight="1">
      <c r="A88" s="16"/>
      <c r="B88" s="17"/>
      <c r="C88" s="17"/>
      <c r="D88" s="17"/>
      <c r="E88" s="17"/>
      <c r="F88" s="17"/>
      <c r="G88" s="19"/>
      <c r="H88" s="19"/>
      <c r="I88" s="19"/>
      <c r="J88" s="16"/>
      <c r="K88" s="17"/>
      <c r="L88" s="17"/>
      <c r="M88" s="17"/>
      <c r="N88" s="17"/>
      <c r="O88" s="17"/>
      <c r="P88" s="19"/>
      <c r="Q88" s="17"/>
      <c r="R88" s="17"/>
      <c r="S88" s="17"/>
      <c r="T88" s="17"/>
      <c r="U88" s="17"/>
    </row>
    <row r="89" spans="1:34" s="21" customFormat="1" ht="14.1" customHeight="1">
      <c r="A89" s="2" t="s">
        <v>9</v>
      </c>
      <c r="B89" s="321" t="s">
        <v>335</v>
      </c>
      <c r="C89" s="354"/>
      <c r="D89" s="354"/>
      <c r="E89" s="354"/>
      <c r="F89" s="354"/>
      <c r="G89" s="354"/>
      <c r="H89" s="354"/>
      <c r="I89" s="2" t="s">
        <v>10</v>
      </c>
      <c r="J89" s="75"/>
      <c r="K89" s="75"/>
      <c r="L89" s="19"/>
      <c r="M89" s="19"/>
      <c r="N89" s="19"/>
      <c r="O89" s="19"/>
      <c r="P89" s="19"/>
      <c r="Q89" s="19"/>
      <c r="V89" s="9"/>
      <c r="W89" s="9"/>
      <c r="X89" s="9"/>
      <c r="Y89" s="75"/>
      <c r="Z89" s="75"/>
      <c r="AA89" s="75"/>
      <c r="AB89" s="75"/>
      <c r="AC89" s="75"/>
      <c r="AD89" s="75"/>
      <c r="AE89" s="17"/>
      <c r="AF89" s="17"/>
    </row>
    <row r="90" spans="1:34" s="21" customFormat="1" ht="14.1" customHeight="1">
      <c r="A90" s="22"/>
      <c r="B90" s="22"/>
      <c r="C90" s="9"/>
      <c r="D90" s="9"/>
      <c r="E90" s="9"/>
      <c r="F90" s="75"/>
      <c r="G90" s="75"/>
      <c r="H90" s="75"/>
      <c r="I90" s="75"/>
      <c r="J90" s="75"/>
      <c r="K90" s="75"/>
      <c r="L90" s="19"/>
      <c r="M90" s="19"/>
      <c r="N90" s="19"/>
      <c r="O90" s="19"/>
      <c r="P90" s="19"/>
      <c r="Q90" s="19"/>
      <c r="V90" s="9"/>
      <c r="W90" s="9"/>
      <c r="X90" s="9"/>
      <c r="Y90" s="75"/>
      <c r="Z90" s="75"/>
      <c r="AA90" s="75"/>
      <c r="AB90" s="75"/>
      <c r="AC90" s="75"/>
      <c r="AD90" s="75"/>
      <c r="AE90" s="17"/>
      <c r="AF90" s="17"/>
    </row>
    <row r="91" spans="1:34" s="21" customFormat="1" ht="14.1" customHeight="1" thickBot="1">
      <c r="A91" s="306" t="s">
        <v>3</v>
      </c>
      <c r="B91" s="307">
        <v>1</v>
      </c>
      <c r="C91" s="469" t="str">
        <f>IF(ISERROR(VLOOKUP(A91&amp;B91,$AJ:$AO,2,FALSE))=TRUE,"",VLOOKUP(A91&amp;B91,$AJ:$AO,2,FALSE))</f>
        <v>横山</v>
      </c>
      <c r="D91" s="470"/>
      <c r="E91" s="470"/>
      <c r="F91" s="471" t="str">
        <f>IF(ISERROR(VLOOKUP(A91&amp;B91,$AJ:$AO,4,FALSE))=TRUE,"(　)",VLOOKUP(A91&amp;B91,$AJ:$AO,4,FALSE))</f>
        <v>(香)</v>
      </c>
      <c r="G91" s="471"/>
      <c r="H91" s="471" t="str">
        <f>IF(ISERROR(VLOOKUP(A91&amp;B91,$AJ:$AO,5,FALSE))=TRUE,"",VLOOKUP(A91&amp;B91,$AJ:$AO,5,FALSE))</f>
        <v>丸亀ＳＣ</v>
      </c>
      <c r="I91" s="471"/>
      <c r="J91" s="471"/>
      <c r="K91" s="473"/>
      <c r="L91" s="94"/>
      <c r="M91" s="90"/>
      <c r="N91" s="94"/>
      <c r="P91" s="94"/>
      <c r="Q91" s="90"/>
      <c r="S91" s="90"/>
      <c r="T91" s="94"/>
      <c r="U91" s="94"/>
      <c r="V91" s="469" t="str">
        <f>IF(ISERROR(VLOOKUP(AE91&amp;AF91,$AJ:$AO,2,FALSE))=TRUE,"",VLOOKUP(AE91&amp;AF91,$AJ:$AO,2,FALSE))</f>
        <v>近藤</v>
      </c>
      <c r="W91" s="470"/>
      <c r="X91" s="470"/>
      <c r="Y91" s="471" t="str">
        <f>IF(ISERROR(VLOOKUP(AE91&amp;AF91,$AJ:$AO,4,FALSE))=TRUE,"(　)",VLOOKUP(AE91&amp;AF91,$AJ:$AO,4,FALSE))</f>
        <v>(徳)</v>
      </c>
      <c r="Z91" s="471"/>
      <c r="AA91" s="471" t="str">
        <f>IF(ISERROR(VLOOKUP(AE91&amp;AF91,$AJ:$AO,5,FALSE))=TRUE,"",VLOOKUP(AE91&amp;AF91,$AJ:$AO,5,FALSE))</f>
        <v>しらさぎ</v>
      </c>
      <c r="AB91" s="471"/>
      <c r="AC91" s="471"/>
      <c r="AD91" s="473"/>
      <c r="AE91" s="306" t="s">
        <v>5</v>
      </c>
      <c r="AF91" s="307">
        <v>1</v>
      </c>
    </row>
    <row r="92" spans="1:34" s="21" customFormat="1" ht="14.1" customHeight="1" thickTop="1" thickBot="1">
      <c r="A92" s="307"/>
      <c r="B92" s="307"/>
      <c r="C92" s="474" t="str">
        <f>IF(ISERROR(VLOOKUP(A91&amp;B91,$AJ:$AO,3,FALSE))=TRUE,"",VLOOKUP(A91&amp;B91,$AJ:$AO,3,FALSE))</f>
        <v>大津</v>
      </c>
      <c r="D92" s="475"/>
      <c r="E92" s="475"/>
      <c r="F92" s="472"/>
      <c r="G92" s="472"/>
      <c r="H92" s="472" t="str">
        <f>IF(ISERROR(VLOOKUP(A91&amp;B91,$AJ:$AO,6,FALSE))=TRUE,"",VLOOKUP(A91&amp;B91,$AJ:$AO,6,FALSE))</f>
        <v>丸亀ＳＣ</v>
      </c>
      <c r="I92" s="472"/>
      <c r="J92" s="472"/>
      <c r="K92" s="476"/>
      <c r="L92" s="247"/>
      <c r="M92" s="219"/>
      <c r="N92" s="94"/>
      <c r="P92" s="94"/>
      <c r="Q92" s="90"/>
      <c r="S92" s="94"/>
      <c r="T92" s="92"/>
      <c r="U92" s="157"/>
      <c r="V92" s="474" t="str">
        <f>IF(ISERROR(VLOOKUP(AE91&amp;AF91,$AJ:$AO,3,FALSE))=TRUE,"",VLOOKUP(AE91&amp;AF91,$AJ:$AO,3,FALSE))</f>
        <v>湯浅</v>
      </c>
      <c r="W92" s="475"/>
      <c r="X92" s="475"/>
      <c r="Y92" s="472"/>
      <c r="Z92" s="472"/>
      <c r="AA92" s="472" t="str">
        <f>IF(ISERROR(VLOOKUP(AE91&amp;AF91,$AJ:$AO,6,FALSE))=TRUE,"",VLOOKUP(AE91&amp;AF91,$AJ:$AO,6,FALSE))</f>
        <v>しらさぎ</v>
      </c>
      <c r="AB92" s="472"/>
      <c r="AC92" s="472"/>
      <c r="AD92" s="476"/>
      <c r="AE92" s="307"/>
      <c r="AF92" s="307"/>
    </row>
    <row r="93" spans="1:34" s="21" customFormat="1" ht="14.1" customHeight="1" thickTop="1" thickBot="1">
      <c r="A93" s="306" t="s">
        <v>22</v>
      </c>
      <c r="B93" s="307">
        <v>1</v>
      </c>
      <c r="C93" s="469" t="str">
        <f>IF(ISERROR(VLOOKUP(A93&amp;B93,$AJ:$AO,2,FALSE))=TRUE,"",VLOOKUP(A93&amp;B93,$AJ:$AO,2,FALSE))</f>
        <v>佐藤</v>
      </c>
      <c r="D93" s="470"/>
      <c r="E93" s="470"/>
      <c r="F93" s="471" t="str">
        <f>IF(ISERROR(VLOOKUP(A93&amp;B93,$AJ:$AO,4,FALSE))=TRUE,"(　)",VLOOKUP(A93&amp;B93,$AJ:$AO,4,FALSE))</f>
        <v>(徳)</v>
      </c>
      <c r="G93" s="471"/>
      <c r="H93" s="471" t="str">
        <f>IF(ISERROR(VLOOKUP(A93&amp;B93,$AJ:$AO,5,FALSE))=TRUE,"",VLOOKUP(A93&amp;B93,$AJ:$AO,5,FALSE))</f>
        <v>北島クラブ</v>
      </c>
      <c r="I93" s="471"/>
      <c r="J93" s="471"/>
      <c r="K93" s="473"/>
      <c r="L93" s="162"/>
      <c r="M93" s="244"/>
      <c r="N93" s="94"/>
      <c r="P93" s="94"/>
      <c r="Q93" s="94"/>
      <c r="S93" s="221"/>
      <c r="T93" s="216"/>
      <c r="U93" s="243"/>
      <c r="V93" s="469" t="str">
        <f>IF(ISERROR(VLOOKUP(AE93&amp;AF93,$AJ:$AO,2,FALSE))=TRUE,"",VLOOKUP(AE93&amp;AF93,$AJ:$AO,2,FALSE))</f>
        <v>山本</v>
      </c>
      <c r="W93" s="470"/>
      <c r="X93" s="470"/>
      <c r="Y93" s="471" t="str">
        <f>IF(ISERROR(VLOOKUP(AE93&amp;AF93,$AJ:$AO,4,FALSE))=TRUE,"(　)",VLOOKUP(AE93&amp;AF93,$AJ:$AO,4,FALSE))</f>
        <v>(香)</v>
      </c>
      <c r="Z93" s="471"/>
      <c r="AA93" s="471" t="str">
        <f>IF(ISERROR(VLOOKUP(AE93&amp;AF93,$AJ:$AO,5,FALSE))=TRUE,"",VLOOKUP(AE93&amp;AF93,$AJ:$AO,5,FALSE))</f>
        <v>鬼無体協</v>
      </c>
      <c r="AB93" s="471"/>
      <c r="AC93" s="471"/>
      <c r="AD93" s="473"/>
      <c r="AE93" s="306" t="s">
        <v>20</v>
      </c>
      <c r="AF93" s="307">
        <v>1</v>
      </c>
    </row>
    <row r="94" spans="1:34" s="21" customFormat="1" ht="14.1" customHeight="1" thickTop="1" thickBot="1">
      <c r="A94" s="307"/>
      <c r="B94" s="307"/>
      <c r="C94" s="474" t="str">
        <f>IF(ISERROR(VLOOKUP(A93&amp;B93,$AJ:$AO,3,FALSE))=TRUE,"",VLOOKUP(A93&amp;B93,$AJ:$AO,3,FALSE))</f>
        <v>安友</v>
      </c>
      <c r="D94" s="475"/>
      <c r="E94" s="475"/>
      <c r="F94" s="472"/>
      <c r="G94" s="472"/>
      <c r="H94" s="472" t="str">
        <f>IF(ISERROR(VLOOKUP(A93&amp;B93,$AJ:$AO,6,FALSE))=TRUE,"",VLOOKUP(A93&amp;B93,$AJ:$AO,6,FALSE))</f>
        <v>北島クラブ</v>
      </c>
      <c r="I94" s="472"/>
      <c r="J94" s="472"/>
      <c r="K94" s="476"/>
      <c r="L94" s="156"/>
      <c r="M94" s="234"/>
      <c r="N94" s="219"/>
      <c r="O94" s="238"/>
      <c r="P94" s="223"/>
      <c r="Q94" s="97"/>
      <c r="S94" s="221"/>
      <c r="T94" s="208"/>
      <c r="U94" s="163"/>
      <c r="V94" s="474" t="str">
        <f>IF(ISERROR(VLOOKUP(AE93&amp;AF93,$AJ:$AO,3,FALSE))=TRUE,"",VLOOKUP(AE93&amp;AF93,$AJ:$AO,3,FALSE))</f>
        <v>山本</v>
      </c>
      <c r="W94" s="475"/>
      <c r="X94" s="475"/>
      <c r="Y94" s="472"/>
      <c r="Z94" s="472"/>
      <c r="AA94" s="472" t="str">
        <f>IF(ISERROR(VLOOKUP(AE93&amp;AF93,$AJ:$AO,6,FALSE))=TRUE,"",VLOOKUP(AE93&amp;AF93,$AJ:$AO,6,FALSE))</f>
        <v>鬼無体協</v>
      </c>
      <c r="AB94" s="472"/>
      <c r="AC94" s="472"/>
      <c r="AD94" s="476"/>
      <c r="AE94" s="307"/>
      <c r="AF94" s="307"/>
    </row>
    <row r="95" spans="1:34" s="21" customFormat="1" ht="14.1" customHeight="1" thickTop="1" thickBot="1">
      <c r="A95" s="306" t="s">
        <v>19</v>
      </c>
      <c r="B95" s="307">
        <v>1</v>
      </c>
      <c r="C95" s="469" t="str">
        <f>IF(ISERROR(VLOOKUP(A95&amp;B95,$AJ:$AO,2,FALSE))=TRUE,"",VLOOKUP(A95&amp;B95,$AJ:$AO,2,FALSE))</f>
        <v>四宮</v>
      </c>
      <c r="D95" s="470"/>
      <c r="E95" s="470"/>
      <c r="F95" s="471" t="str">
        <f>IF(ISERROR(VLOOKUP(A95&amp;B95,$AJ:$AO,4,FALSE))=TRUE,"(　)",VLOOKUP(A95&amp;B95,$AJ:$AO,4,FALSE))</f>
        <v>(徳)</v>
      </c>
      <c r="G95" s="471"/>
      <c r="H95" s="471" t="str">
        <f>IF(ISERROR(VLOOKUP(A95&amp;B95,$AJ:$AO,5,FALSE))=TRUE,"",VLOOKUP(A95&amp;B95,$AJ:$AO,5,FALSE))</f>
        <v>名西クラブ</v>
      </c>
      <c r="I95" s="471"/>
      <c r="J95" s="471"/>
      <c r="K95" s="473"/>
      <c r="L95" s="228"/>
      <c r="M95" s="175"/>
      <c r="N95" s="99"/>
      <c r="O95" s="208"/>
      <c r="P95" s="208"/>
      <c r="Q95" s="158"/>
      <c r="R95" s="158"/>
      <c r="S95" s="222"/>
      <c r="T95" s="174"/>
      <c r="U95" s="163"/>
      <c r="V95" s="469" t="str">
        <f>IF(ISERROR(VLOOKUP(AE95&amp;AF95,$AJ:$AO,2,FALSE))=TRUE,"",VLOOKUP(AE95&amp;AF95,$AJ:$AO,2,FALSE))</f>
        <v>山勢</v>
      </c>
      <c r="W95" s="470"/>
      <c r="X95" s="470"/>
      <c r="Y95" s="471" t="str">
        <f>IF(ISERROR(VLOOKUP(AE95&amp;AF95,$AJ:$AO,4,FALSE))=TRUE,"(　)",VLOOKUP(AE95&amp;AF95,$AJ:$AO,4,FALSE))</f>
        <v>(徳)</v>
      </c>
      <c r="Z95" s="471"/>
      <c r="AA95" s="471" t="str">
        <f>IF(ISERROR(VLOOKUP(AE95&amp;AF95,$AJ:$AO,5,FALSE))=TRUE,"",VLOOKUP(AE95&amp;AF95,$AJ:$AO,5,FALSE))</f>
        <v>チームHIURA</v>
      </c>
      <c r="AB95" s="471"/>
      <c r="AC95" s="471"/>
      <c r="AD95" s="473"/>
      <c r="AE95" s="306" t="s">
        <v>21</v>
      </c>
      <c r="AF95" s="307">
        <v>1</v>
      </c>
    </row>
    <row r="96" spans="1:34" s="21" customFormat="1" ht="14.1" customHeight="1" thickTop="1" thickBot="1">
      <c r="A96" s="307"/>
      <c r="B96" s="307"/>
      <c r="C96" s="474" t="str">
        <f>IF(ISERROR(VLOOKUP(A95&amp;B95,$AJ:$AO,3,FALSE))=TRUE,"",VLOOKUP(A95&amp;B95,$AJ:$AO,3,FALSE))</f>
        <v>高橋</v>
      </c>
      <c r="D96" s="475"/>
      <c r="E96" s="475"/>
      <c r="F96" s="472"/>
      <c r="G96" s="472"/>
      <c r="H96" s="472" t="str">
        <f>IF(ISERROR(VLOOKUP(A95&amp;B95,$AJ:$AO,6,FALSE))=TRUE,"",VLOOKUP(A95&amp;B95,$AJ:$AO,6,FALSE))</f>
        <v>個　人</v>
      </c>
      <c r="I96" s="472"/>
      <c r="J96" s="472"/>
      <c r="K96" s="476"/>
      <c r="L96" s="247"/>
      <c r="M96" s="258"/>
      <c r="N96" s="90"/>
      <c r="P96" s="94"/>
      <c r="Q96" s="94"/>
      <c r="S96" s="92"/>
      <c r="T96" s="92"/>
      <c r="U96" s="157"/>
      <c r="V96" s="474" t="str">
        <f>IF(ISERROR(VLOOKUP(AE95&amp;AF95,$AJ:$AO,3,FALSE))=TRUE,"",VLOOKUP(AE95&amp;AF95,$AJ:$AO,3,FALSE))</f>
        <v>久米</v>
      </c>
      <c r="W96" s="475"/>
      <c r="X96" s="475"/>
      <c r="Y96" s="472"/>
      <c r="Z96" s="472"/>
      <c r="AA96" s="472" t="str">
        <f>IF(ISERROR(VLOOKUP(AE95&amp;AF95,$AJ:$AO,6,FALSE))=TRUE,"",VLOOKUP(AE95&amp;AF95,$AJ:$AO,6,FALSE))</f>
        <v>名西クラブ</v>
      </c>
      <c r="AB96" s="472"/>
      <c r="AC96" s="472"/>
      <c r="AD96" s="476"/>
      <c r="AE96" s="307"/>
      <c r="AF96" s="307"/>
    </row>
    <row r="97" spans="1:34" s="21" customFormat="1" ht="14.1" customHeight="1" thickTop="1" thickBot="1">
      <c r="A97" s="306" t="s">
        <v>6</v>
      </c>
      <c r="B97" s="307">
        <v>1</v>
      </c>
      <c r="C97" s="469" t="str">
        <f>IF(ISERROR(VLOOKUP(A97&amp;B97,$AJ:$AO,2,FALSE))=TRUE,"",VLOOKUP(A97&amp;B97,$AJ:$AO,2,FALSE))</f>
        <v>中村</v>
      </c>
      <c r="D97" s="470"/>
      <c r="E97" s="470"/>
      <c r="F97" s="471" t="str">
        <f>IF(ISERROR(VLOOKUP(A97&amp;B97,$AJ:$AO,4,FALSE))=TRUE,"(　)",VLOOKUP(A97&amp;B97,$AJ:$AO,4,FALSE))</f>
        <v>(徳)</v>
      </c>
      <c r="G97" s="471"/>
      <c r="H97" s="471" t="str">
        <f>IF(ISERROR(VLOOKUP(A97&amp;B97,$AJ:$AO,5,FALSE))=TRUE,"",VLOOKUP(A97&amp;B97,$AJ:$AO,5,FALSE))</f>
        <v>チームＮ</v>
      </c>
      <c r="I97" s="471"/>
      <c r="J97" s="471"/>
      <c r="K97" s="473"/>
      <c r="L97" s="162"/>
      <c r="M97" s="90"/>
      <c r="N97" s="90"/>
      <c r="P97" s="94"/>
      <c r="Q97" s="94"/>
      <c r="S97" s="94"/>
      <c r="T97" s="216"/>
      <c r="U97" s="243"/>
      <c r="V97" s="469" t="str">
        <f>IF(ISERROR(VLOOKUP(AE97&amp;AF97,$AJ:$AO,2,FALSE))=TRUE,"",VLOOKUP(AE97&amp;AF97,$AJ:$AO,2,FALSE))</f>
        <v>弘光</v>
      </c>
      <c r="W97" s="470"/>
      <c r="X97" s="470"/>
      <c r="Y97" s="471" t="str">
        <f>IF(ISERROR(VLOOKUP(AE97&amp;AF97,$AJ:$AO,4,FALSE))=TRUE,"(　)",VLOOKUP(AE97&amp;AF97,$AJ:$AO,4,FALSE))</f>
        <v>(高)</v>
      </c>
      <c r="Z97" s="471"/>
      <c r="AA97" s="471" t="str">
        <f>IF(ISERROR(VLOOKUP(AE97&amp;AF97,$AJ:$AO,5,FALSE))=TRUE,"",VLOOKUP(AE97&amp;AF97,$AJ:$AO,5,FALSE))</f>
        <v>四国銀行</v>
      </c>
      <c r="AB97" s="471"/>
      <c r="AC97" s="471"/>
      <c r="AD97" s="473"/>
      <c r="AE97" s="477" t="s">
        <v>4</v>
      </c>
      <c r="AF97" s="359">
        <v>1</v>
      </c>
    </row>
    <row r="98" spans="1:34" s="21" customFormat="1" ht="14.1" customHeight="1" thickTop="1">
      <c r="A98" s="307"/>
      <c r="B98" s="307"/>
      <c r="C98" s="474" t="str">
        <f>IF(ISERROR(VLOOKUP(A97&amp;B97,$AJ:$AO,3,FALSE))=TRUE,"",VLOOKUP(A97&amp;B97,$AJ:$AO,3,FALSE))</f>
        <v>轟</v>
      </c>
      <c r="D98" s="475"/>
      <c r="E98" s="475"/>
      <c r="F98" s="472"/>
      <c r="G98" s="472"/>
      <c r="H98" s="472" t="str">
        <f>IF(ISERROR(VLOOKUP(A97&amp;B97,$AJ:$AO,6,FALSE))=TRUE,"",VLOOKUP(A97&amp;B97,$AJ:$AO,6,FALSE))</f>
        <v>個　人</v>
      </c>
      <c r="I98" s="472"/>
      <c r="J98" s="472"/>
      <c r="K98" s="476"/>
      <c r="L98" s="90"/>
      <c r="M98" s="90"/>
      <c r="N98" s="90"/>
      <c r="P98" s="90"/>
      <c r="Q98" s="94"/>
      <c r="S98" s="90"/>
      <c r="T98" s="90"/>
      <c r="U98" s="90"/>
      <c r="V98" s="474" t="str">
        <f>IF(ISERROR(VLOOKUP(AE97&amp;AF97,$AJ:$AO,3,FALSE))=TRUE,"",VLOOKUP(AE97&amp;AF97,$AJ:$AO,3,FALSE))</f>
        <v>濵川</v>
      </c>
      <c r="W98" s="475"/>
      <c r="X98" s="475"/>
      <c r="Y98" s="472"/>
      <c r="Z98" s="472"/>
      <c r="AA98" s="472" t="str">
        <f>IF(ISERROR(VLOOKUP(AE97&amp;AF97,$AJ:$AO,6,FALSE))=TRUE,"",VLOOKUP(AE97&amp;AF97,$AJ:$AO,6,FALSE))</f>
        <v>國松企画</v>
      </c>
      <c r="AB98" s="472"/>
      <c r="AC98" s="472"/>
      <c r="AD98" s="476"/>
      <c r="AE98" s="408"/>
      <c r="AF98" s="359"/>
      <c r="AG98" s="22"/>
      <c r="AH98" s="22"/>
    </row>
    <row r="99" spans="1:34" s="21" customFormat="1" ht="14.1" customHeight="1">
      <c r="A99" s="22"/>
      <c r="B99" s="22"/>
      <c r="C99" s="9"/>
      <c r="D99" s="9"/>
      <c r="E99" s="9"/>
      <c r="F99" s="75"/>
      <c r="G99" s="75"/>
      <c r="H99" s="75"/>
      <c r="I99" s="75"/>
      <c r="J99" s="75"/>
      <c r="K99" s="75"/>
      <c r="L99" s="90"/>
      <c r="M99" s="90"/>
      <c r="N99" s="90"/>
      <c r="P99" s="90"/>
      <c r="Q99" s="94"/>
      <c r="S99" s="90"/>
      <c r="T99" s="90"/>
      <c r="U99" s="90"/>
      <c r="V99" s="9"/>
      <c r="W99" s="9"/>
      <c r="X99" s="9"/>
      <c r="Y99" s="75"/>
      <c r="Z99" s="75"/>
      <c r="AA99" s="75"/>
      <c r="AB99" s="75"/>
      <c r="AC99" s="75"/>
      <c r="AD99" s="75"/>
      <c r="AE99" s="17"/>
      <c r="AF99" s="17"/>
      <c r="AG99" s="22"/>
      <c r="AH99" s="22"/>
    </row>
    <row r="100" spans="1:34" s="21" customFormat="1" ht="14.1" customHeight="1">
      <c r="A100" s="2" t="s">
        <v>9</v>
      </c>
      <c r="B100" s="321" t="s">
        <v>336</v>
      </c>
      <c r="C100" s="354"/>
      <c r="D100" s="354"/>
      <c r="E100" s="354"/>
      <c r="F100" s="354"/>
      <c r="G100" s="354"/>
      <c r="H100" s="354"/>
      <c r="I100" s="2" t="s">
        <v>10</v>
      </c>
      <c r="J100" s="75"/>
      <c r="K100" s="75"/>
      <c r="L100" s="94"/>
      <c r="M100" s="94"/>
      <c r="N100" s="94"/>
      <c r="P100" s="94"/>
      <c r="Q100" s="94"/>
      <c r="S100" s="90"/>
      <c r="T100" s="90"/>
      <c r="U100" s="90"/>
      <c r="V100" s="9"/>
      <c r="W100" s="9"/>
      <c r="X100" s="9"/>
      <c r="Y100" s="75"/>
      <c r="Z100" s="75"/>
      <c r="AA100" s="75"/>
      <c r="AB100" s="75"/>
      <c r="AC100" s="75"/>
      <c r="AD100" s="75"/>
      <c r="AE100" s="17"/>
      <c r="AF100" s="17"/>
    </row>
    <row r="101" spans="1:34" s="21" customFormat="1" ht="14.1" customHeight="1">
      <c r="A101" s="22"/>
      <c r="B101" s="22"/>
      <c r="C101" s="9"/>
      <c r="D101" s="9"/>
      <c r="E101" s="9"/>
      <c r="F101" s="75"/>
      <c r="G101" s="75"/>
      <c r="H101" s="75"/>
      <c r="I101" s="75"/>
      <c r="J101" s="75"/>
      <c r="K101" s="75"/>
      <c r="L101" s="94"/>
      <c r="M101" s="94"/>
      <c r="N101" s="94"/>
      <c r="P101" s="94"/>
      <c r="Q101" s="94"/>
      <c r="S101" s="90"/>
      <c r="T101" s="90"/>
      <c r="U101" s="90"/>
      <c r="V101" s="9"/>
      <c r="W101" s="9"/>
      <c r="X101" s="9"/>
      <c r="Y101" s="75"/>
      <c r="Z101" s="75"/>
      <c r="AA101" s="75"/>
      <c r="AB101" s="75"/>
      <c r="AC101" s="75"/>
      <c r="AD101" s="75"/>
      <c r="AE101" s="17"/>
      <c r="AF101" s="17"/>
    </row>
    <row r="102" spans="1:34" s="21" customFormat="1" ht="14.1" customHeight="1" thickBot="1">
      <c r="A102" s="306" t="s">
        <v>3</v>
      </c>
      <c r="B102" s="307">
        <v>2</v>
      </c>
      <c r="C102" s="469" t="str">
        <f>IF(ISERROR(VLOOKUP(A102&amp;B102,$AJ:$AO,2,FALSE))=TRUE,"",VLOOKUP(A102&amp;B102,$AJ:$AO,2,FALSE))</f>
        <v>乗松</v>
      </c>
      <c r="D102" s="470"/>
      <c r="E102" s="470"/>
      <c r="F102" s="471" t="str">
        <f>IF(ISERROR(VLOOKUP(A102&amp;B102,$AJ:$AO,4,FALSE))=TRUE,"(　)",VLOOKUP(A102&amp;B102,$AJ:$AO,4,FALSE))</f>
        <v>(愛)</v>
      </c>
      <c r="G102" s="471"/>
      <c r="H102" s="471" t="str">
        <f>IF(ISERROR(VLOOKUP(A102&amp;B102,$AJ:$AO,5,FALSE))=TRUE,"",VLOOKUP(A102&amp;B102,$AJ:$AO,5,FALSE))</f>
        <v>ＫＴＴＳ</v>
      </c>
      <c r="I102" s="471"/>
      <c r="J102" s="471"/>
      <c r="K102" s="473"/>
      <c r="L102" s="97"/>
      <c r="M102" s="90"/>
      <c r="N102" s="94"/>
      <c r="P102" s="94"/>
      <c r="Q102" s="90"/>
      <c r="S102" s="90"/>
      <c r="T102" s="94"/>
      <c r="U102" s="214"/>
      <c r="V102" s="469" t="str">
        <f>IF(ISERROR(VLOOKUP(AE102&amp;AF102,$AJ:$AO,2,FALSE))=TRUE,"",VLOOKUP(AE102&amp;AF102,$AJ:$AO,2,FALSE))</f>
        <v>中村</v>
      </c>
      <c r="W102" s="470"/>
      <c r="X102" s="470"/>
      <c r="Y102" s="471" t="str">
        <f>IF(ISERROR(VLOOKUP(AE102&amp;AF102,$AJ:$AO,4,FALSE))=TRUE,"(　)",VLOOKUP(AE102&amp;AF102,$AJ:$AO,4,FALSE))</f>
        <v>(愛)</v>
      </c>
      <c r="Z102" s="471"/>
      <c r="AA102" s="471" t="str">
        <f>IF(ISERROR(VLOOKUP(AE102&amp;AF102,$AJ:$AO,5,FALSE))=TRUE,"",VLOOKUP(AE102&amp;AF102,$AJ:$AO,5,FALSE))</f>
        <v>フォーネット</v>
      </c>
      <c r="AB102" s="471"/>
      <c r="AC102" s="471"/>
      <c r="AD102" s="473"/>
      <c r="AE102" s="306" t="s">
        <v>5</v>
      </c>
      <c r="AF102" s="307">
        <v>2</v>
      </c>
    </row>
    <row r="103" spans="1:34" s="21" customFormat="1" ht="14.1" customHeight="1" thickTop="1" thickBot="1">
      <c r="A103" s="307"/>
      <c r="B103" s="307"/>
      <c r="C103" s="474" t="str">
        <f>IF(ISERROR(VLOOKUP(A102&amp;B102,$AJ:$AO,3,FALSE))=TRUE,"",VLOOKUP(A102&amp;B102,$AJ:$AO,3,FALSE))</f>
        <v>岩崎</v>
      </c>
      <c r="D103" s="475"/>
      <c r="E103" s="475"/>
      <c r="F103" s="472"/>
      <c r="G103" s="472"/>
      <c r="H103" s="472" t="str">
        <f>IF(ISERROR(VLOOKUP(A102&amp;B102,$AJ:$AO,6,FALSE))=TRUE,"",VLOOKUP(A102&amp;B102,$AJ:$AO,6,FALSE))</f>
        <v>みずは桜</v>
      </c>
      <c r="I103" s="472"/>
      <c r="J103" s="472"/>
      <c r="K103" s="476"/>
      <c r="L103" s="159"/>
      <c r="M103" s="90"/>
      <c r="N103" s="94"/>
      <c r="P103" s="94"/>
      <c r="Q103" s="90"/>
      <c r="S103" s="94"/>
      <c r="T103" s="223"/>
      <c r="U103" s="208"/>
      <c r="V103" s="474" t="str">
        <f>IF(ISERROR(VLOOKUP(AE102&amp;AF102,$AJ:$AO,3,FALSE))=TRUE,"",VLOOKUP(AE102&amp;AF102,$AJ:$AO,3,FALSE))</f>
        <v>小松</v>
      </c>
      <c r="W103" s="475"/>
      <c r="X103" s="475"/>
      <c r="Y103" s="472"/>
      <c r="Z103" s="472"/>
      <c r="AA103" s="472">
        <f>IF(ISERROR(VLOOKUP(AE102&amp;AF102,$AJ:$AO,6,FALSE))=TRUE,"",VLOOKUP(AE102&amp;AF102,$AJ:$AO,6,FALSE))</f>
        <v>2015</v>
      </c>
      <c r="AB103" s="472"/>
      <c r="AC103" s="472"/>
      <c r="AD103" s="476"/>
      <c r="AE103" s="307"/>
      <c r="AF103" s="307"/>
    </row>
    <row r="104" spans="1:34" s="21" customFormat="1" ht="14.1" customHeight="1" thickTop="1" thickBot="1">
      <c r="A104" s="306" t="s">
        <v>22</v>
      </c>
      <c r="B104" s="307">
        <v>2</v>
      </c>
      <c r="C104" s="469" t="str">
        <f>IF(ISERROR(VLOOKUP(A104&amp;B104,$AJ:$AO,2,FALSE))=TRUE,"",VLOOKUP(A104&amp;B104,$AJ:$AO,2,FALSE))</f>
        <v>川西</v>
      </c>
      <c r="D104" s="470"/>
      <c r="E104" s="470"/>
      <c r="F104" s="471" t="str">
        <f>IF(ISERROR(VLOOKUP(A104&amp;B104,$AJ:$AO,4,FALSE))=TRUE,"(　)",VLOOKUP(A104&amp;B104,$AJ:$AO,4,FALSE))</f>
        <v>(香)</v>
      </c>
      <c r="G104" s="471"/>
      <c r="H104" s="471" t="str">
        <f>IF(ISERROR(VLOOKUP(A104&amp;B104,$AJ:$AO,5,FALSE))=TRUE,"",VLOOKUP(A104&amp;B104,$AJ:$AO,5,FALSE))</f>
        <v>卓窓会</v>
      </c>
      <c r="I104" s="471"/>
      <c r="J104" s="471"/>
      <c r="K104" s="473"/>
      <c r="L104" s="245"/>
      <c r="M104" s="262"/>
      <c r="N104" s="94"/>
      <c r="P104" s="94"/>
      <c r="Q104" s="94"/>
      <c r="S104" s="221"/>
      <c r="T104" s="92"/>
      <c r="U104" s="160"/>
      <c r="V104" s="469" t="str">
        <f>IF(ISERROR(VLOOKUP(AE104&amp;AF104,$AJ:$AO,2,FALSE))=TRUE,"",VLOOKUP(AE104&amp;AF104,$AJ:$AO,2,FALSE))</f>
        <v>岡山</v>
      </c>
      <c r="W104" s="470"/>
      <c r="X104" s="470"/>
      <c r="Y104" s="471" t="str">
        <f>IF(ISERROR(VLOOKUP(AE104&amp;AF104,$AJ:$AO,4,FALSE))=TRUE,"(　)",VLOOKUP(AE104&amp;AF104,$AJ:$AO,4,FALSE))</f>
        <v>(徳)</v>
      </c>
      <c r="Z104" s="471"/>
      <c r="AA104" s="471" t="str">
        <f>IF(ISERROR(VLOOKUP(AE104&amp;AF104,$AJ:$AO,5,FALSE))=TRUE,"",VLOOKUP(AE104&amp;AF104,$AJ:$AO,5,FALSE))</f>
        <v>加茂体協</v>
      </c>
      <c r="AB104" s="471"/>
      <c r="AC104" s="471"/>
      <c r="AD104" s="473"/>
      <c r="AE104" s="306" t="s">
        <v>20</v>
      </c>
      <c r="AF104" s="307">
        <v>2</v>
      </c>
    </row>
    <row r="105" spans="1:34" s="21" customFormat="1" ht="14.1" customHeight="1" thickTop="1" thickBot="1">
      <c r="A105" s="307"/>
      <c r="B105" s="307"/>
      <c r="C105" s="474" t="str">
        <f>IF(ISERROR(VLOOKUP(A104&amp;B104,$AJ:$AO,3,FALSE))=TRUE,"",VLOOKUP(A104&amp;B104,$AJ:$AO,3,FALSE))</f>
        <v>松岡</v>
      </c>
      <c r="D105" s="475"/>
      <c r="E105" s="475"/>
      <c r="F105" s="472"/>
      <c r="G105" s="472"/>
      <c r="H105" s="472" t="str">
        <f>IF(ISERROR(VLOOKUP(A104&amp;B104,$AJ:$AO,6,FALSE))=TRUE,"",VLOOKUP(A104&amp;B104,$AJ:$AO,6,FALSE))</f>
        <v>卓窓会</v>
      </c>
      <c r="I105" s="472"/>
      <c r="J105" s="472"/>
      <c r="K105" s="476"/>
      <c r="L105" s="156"/>
      <c r="M105" s="175"/>
      <c r="N105" s="224"/>
      <c r="O105" s="238"/>
      <c r="P105" s="223"/>
      <c r="Q105" s="97"/>
      <c r="S105" s="223"/>
      <c r="T105" s="208"/>
      <c r="U105" s="163"/>
      <c r="V105" s="474" t="str">
        <f>IF(ISERROR(VLOOKUP(AE104&amp;AF104,$AJ:$AO,3,FALSE))=TRUE,"",VLOOKUP(AE104&amp;AF104,$AJ:$AO,3,FALSE))</f>
        <v>山内</v>
      </c>
      <c r="W105" s="475"/>
      <c r="X105" s="475"/>
      <c r="Y105" s="472"/>
      <c r="Z105" s="472"/>
      <c r="AA105" s="472" t="str">
        <f>IF(ISERROR(VLOOKUP(AE104&amp;AF104,$AJ:$AO,6,FALSE))=TRUE,"",VLOOKUP(AE104&amp;AF104,$AJ:$AO,6,FALSE))</f>
        <v>個　人</v>
      </c>
      <c r="AB105" s="472"/>
      <c r="AC105" s="472"/>
      <c r="AD105" s="476"/>
      <c r="AE105" s="307"/>
      <c r="AF105" s="307"/>
    </row>
    <row r="106" spans="1:34" s="21" customFormat="1" ht="14.1" customHeight="1" thickTop="1" thickBot="1">
      <c r="A106" s="306" t="s">
        <v>19</v>
      </c>
      <c r="B106" s="307">
        <v>2</v>
      </c>
      <c r="C106" s="469" t="str">
        <f>IF(ISERROR(VLOOKUP(A106&amp;B106,$AJ:$AO,2,FALSE))=TRUE,"",VLOOKUP(A106&amp;B106,$AJ:$AO,2,FALSE))</f>
        <v>池田</v>
      </c>
      <c r="D106" s="470"/>
      <c r="E106" s="470"/>
      <c r="F106" s="471" t="str">
        <f>IF(ISERROR(VLOOKUP(A106&amp;B106,$AJ:$AO,4,FALSE))=TRUE,"(　)",VLOOKUP(A106&amp;B106,$AJ:$AO,4,FALSE))</f>
        <v>(愛)</v>
      </c>
      <c r="G106" s="471"/>
      <c r="H106" s="471" t="str">
        <f>IF(ISERROR(VLOOKUP(A106&amp;B106,$AJ:$AO,5,FALSE))=TRUE,"",VLOOKUP(A106&amp;B106,$AJ:$AO,5,FALSE))</f>
        <v>西条卓友会</v>
      </c>
      <c r="I106" s="471"/>
      <c r="J106" s="471"/>
      <c r="K106" s="473"/>
      <c r="L106" s="156"/>
      <c r="M106" s="234"/>
      <c r="N106" s="94"/>
      <c r="O106" s="208"/>
      <c r="P106" s="208"/>
      <c r="Q106" s="158"/>
      <c r="R106" s="158"/>
      <c r="S106" s="92"/>
      <c r="T106" s="174"/>
      <c r="U106" s="229"/>
      <c r="V106" s="469" t="str">
        <f>IF(ISERROR(VLOOKUP(AE106&amp;AF106,$AJ:$AO,2,FALSE))=TRUE,"",VLOOKUP(AE106&amp;AF106,$AJ:$AO,2,FALSE))</f>
        <v>松本</v>
      </c>
      <c r="W106" s="470"/>
      <c r="X106" s="470"/>
      <c r="Y106" s="471" t="str">
        <f>IF(ISERROR(VLOOKUP(AE106&amp;AF106,$AJ:$AO,4,FALSE))=TRUE,"(　)",VLOOKUP(AE106&amp;AF106,$AJ:$AO,4,FALSE))</f>
        <v>(愛)</v>
      </c>
      <c r="Z106" s="471"/>
      <c r="AA106" s="471" t="str">
        <f>IF(ISERROR(VLOOKUP(AE106&amp;AF106,$AJ:$AO,5,FALSE))=TRUE,"",VLOOKUP(AE106&amp;AF106,$AJ:$AO,5,FALSE))</f>
        <v>あいひめクラブ</v>
      </c>
      <c r="AB106" s="471"/>
      <c r="AC106" s="471"/>
      <c r="AD106" s="473"/>
      <c r="AE106" s="306" t="s">
        <v>21</v>
      </c>
      <c r="AF106" s="307">
        <v>2</v>
      </c>
    </row>
    <row r="107" spans="1:34" s="21" customFormat="1" ht="14.1" customHeight="1" thickTop="1" thickBot="1">
      <c r="A107" s="307"/>
      <c r="B107" s="307"/>
      <c r="C107" s="474" t="str">
        <f>IF(ISERROR(VLOOKUP(A106&amp;B106,$AJ:$AO,3,FALSE))=TRUE,"",VLOOKUP(A106&amp;B106,$AJ:$AO,3,FALSE))</f>
        <v>八十島</v>
      </c>
      <c r="D107" s="475"/>
      <c r="E107" s="475"/>
      <c r="F107" s="472"/>
      <c r="G107" s="472"/>
      <c r="H107" s="472" t="str">
        <f>IF(ISERROR(VLOOKUP(A106&amp;B106,$AJ:$AO,6,FALSE))=TRUE,"",VLOOKUP(A106&amp;B106,$AJ:$AO,6,FALSE))</f>
        <v>ViVid</v>
      </c>
      <c r="I107" s="472"/>
      <c r="J107" s="472"/>
      <c r="K107" s="476"/>
      <c r="L107" s="159"/>
      <c r="M107" s="253"/>
      <c r="N107" s="90"/>
      <c r="P107" s="94"/>
      <c r="Q107" s="94"/>
      <c r="S107" s="92"/>
      <c r="T107" s="254"/>
      <c r="U107" s="208"/>
      <c r="V107" s="474" t="str">
        <f>IF(ISERROR(VLOOKUP(AE106&amp;AF106,$AJ:$AO,3,FALSE))=TRUE,"",VLOOKUP(AE106&amp;AF106,$AJ:$AO,3,FALSE))</f>
        <v>森田</v>
      </c>
      <c r="W107" s="475"/>
      <c r="X107" s="475"/>
      <c r="Y107" s="472"/>
      <c r="Z107" s="472"/>
      <c r="AA107" s="472" t="str">
        <f>IF(ISERROR(VLOOKUP(AE106&amp;AF106,$AJ:$AO,6,FALSE))=TRUE,"",VLOOKUP(AE106&amp;AF106,$AJ:$AO,6,FALSE))</f>
        <v>あいひめクラブ</v>
      </c>
      <c r="AB107" s="472"/>
      <c r="AC107" s="472"/>
      <c r="AD107" s="476"/>
      <c r="AE107" s="307"/>
      <c r="AF107" s="307"/>
    </row>
    <row r="108" spans="1:34" s="21" customFormat="1" ht="14.1" customHeight="1" thickTop="1" thickBot="1">
      <c r="A108" s="306" t="s">
        <v>6</v>
      </c>
      <c r="B108" s="307">
        <v>2</v>
      </c>
      <c r="C108" s="469" t="str">
        <f>IF(ISERROR(VLOOKUP(A108&amp;B108,$AJ:$AO,2,FALSE))=TRUE,"",VLOOKUP(A108&amp;B108,$AJ:$AO,2,FALSE))</f>
        <v>篠原</v>
      </c>
      <c r="D108" s="470"/>
      <c r="E108" s="470"/>
      <c r="F108" s="471" t="str">
        <f>IF(ISERROR(VLOOKUP(A108&amp;B108,$AJ:$AO,4,FALSE))=TRUE,"(　)",VLOOKUP(A108&amp;B108,$AJ:$AO,4,FALSE))</f>
        <v>(愛)</v>
      </c>
      <c r="G108" s="471"/>
      <c r="H108" s="471" t="str">
        <f>IF(ISERROR(VLOOKUP(A108&amp;B108,$AJ:$AO,5,FALSE))=TRUE,"",VLOOKUP(A108&amp;B108,$AJ:$AO,5,FALSE))</f>
        <v>三島ウイングス</v>
      </c>
      <c r="I108" s="471"/>
      <c r="J108" s="471"/>
      <c r="K108" s="473"/>
      <c r="L108" s="245"/>
      <c r="M108" s="226"/>
      <c r="N108" s="90"/>
      <c r="P108" s="94"/>
      <c r="Q108" s="94"/>
      <c r="S108" s="94"/>
      <c r="T108" s="92"/>
      <c r="U108" s="160"/>
      <c r="V108" s="469" t="str">
        <f>IF(ISERROR(VLOOKUP(AE108&amp;AF108,$AJ:$AO,2,FALSE))=TRUE,"",VLOOKUP(AE108&amp;AF108,$AJ:$AO,2,FALSE))</f>
        <v>檜垣</v>
      </c>
      <c r="W108" s="470"/>
      <c r="X108" s="470"/>
      <c r="Y108" s="471" t="str">
        <f>IF(ISERROR(VLOOKUP(AE108&amp;AF108,$AJ:$AO,4,FALSE))=TRUE,"(　)",VLOOKUP(AE108&amp;AF108,$AJ:$AO,4,FALSE))</f>
        <v>(愛)</v>
      </c>
      <c r="Z108" s="471"/>
      <c r="AA108" s="471" t="str">
        <f>IF(ISERROR(VLOOKUP(AE108&amp;AF108,$AJ:$AO,5,FALSE))=TRUE,"",VLOOKUP(AE108&amp;AF108,$AJ:$AO,5,FALSE))</f>
        <v>ゴールドジム新居浜</v>
      </c>
      <c r="AB108" s="471"/>
      <c r="AC108" s="471"/>
      <c r="AD108" s="473"/>
      <c r="AE108" s="477" t="s">
        <v>4</v>
      </c>
      <c r="AF108" s="359">
        <v>3</v>
      </c>
    </row>
    <row r="109" spans="1:34" s="21" customFormat="1" ht="14.1" customHeight="1" thickTop="1">
      <c r="A109" s="307"/>
      <c r="B109" s="307"/>
      <c r="C109" s="474" t="str">
        <f>IF(ISERROR(VLOOKUP(A108&amp;B108,$AJ:$AO,3,FALSE))=TRUE,"",VLOOKUP(A108&amp;B108,$AJ:$AO,3,FALSE))</f>
        <v>伊藤</v>
      </c>
      <c r="D109" s="475"/>
      <c r="E109" s="475"/>
      <c r="F109" s="472"/>
      <c r="G109" s="472"/>
      <c r="H109" s="472" t="str">
        <f>IF(ISERROR(VLOOKUP(A108&amp;B108,$AJ:$AO,6,FALSE))=TRUE,"",VLOOKUP(A108&amp;B108,$AJ:$AO,6,FALSE))</f>
        <v>清山会</v>
      </c>
      <c r="I109" s="472"/>
      <c r="J109" s="472"/>
      <c r="K109" s="476"/>
      <c r="L109" s="90"/>
      <c r="M109" s="90"/>
      <c r="N109" s="90"/>
      <c r="P109" s="90"/>
      <c r="Q109" s="94"/>
      <c r="S109" s="90"/>
      <c r="T109" s="90"/>
      <c r="U109" s="90"/>
      <c r="V109" s="474" t="str">
        <f>IF(ISERROR(VLOOKUP(AE108&amp;AF108,$AJ:$AO,3,FALSE))=TRUE,"",VLOOKUP(AE108&amp;AF108,$AJ:$AO,3,FALSE))</f>
        <v>小野</v>
      </c>
      <c r="W109" s="475"/>
      <c r="X109" s="475"/>
      <c r="Y109" s="472"/>
      <c r="Z109" s="472"/>
      <c r="AA109" s="472" t="str">
        <f>IF(ISERROR(VLOOKUP(AE108&amp;AF108,$AJ:$AO,6,FALSE))=TRUE,"",VLOOKUP(AE108&amp;AF108,$AJ:$AO,6,FALSE))</f>
        <v>ゴールドジム新居浜</v>
      </c>
      <c r="AB109" s="472"/>
      <c r="AC109" s="472"/>
      <c r="AD109" s="476"/>
      <c r="AE109" s="408"/>
      <c r="AF109" s="359"/>
      <c r="AG109" s="22"/>
      <c r="AH109" s="22"/>
    </row>
    <row r="110" spans="1:34" s="21" customFormat="1" ht="13.5" customHeight="1">
      <c r="L110" s="90"/>
      <c r="M110" s="90"/>
      <c r="N110" s="90"/>
      <c r="P110" s="90"/>
      <c r="Q110" s="90"/>
      <c r="S110" s="90"/>
      <c r="T110" s="90"/>
      <c r="U110" s="90"/>
    </row>
    <row r="111" spans="1:34" s="21" customFormat="1" ht="13.5" customHeight="1">
      <c r="A111" s="2" t="s">
        <v>9</v>
      </c>
      <c r="B111" s="321" t="s">
        <v>75</v>
      </c>
      <c r="C111" s="354"/>
      <c r="D111" s="354"/>
      <c r="E111" s="354"/>
      <c r="F111" s="354"/>
      <c r="G111" s="354"/>
      <c r="H111" s="354"/>
      <c r="I111" s="2" t="s">
        <v>10</v>
      </c>
      <c r="J111" s="16"/>
      <c r="K111" s="17"/>
      <c r="L111" s="156"/>
      <c r="M111" s="156"/>
      <c r="N111" s="156"/>
      <c r="P111" s="94"/>
      <c r="Q111" s="156"/>
      <c r="R111" s="156"/>
      <c r="S111" s="156"/>
      <c r="T111" s="156"/>
      <c r="U111" s="156"/>
    </row>
    <row r="112" spans="1:34" s="21" customFormat="1" ht="13.5" customHeight="1"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32" s="21" customFormat="1" ht="13.5" customHeight="1" thickBot="1">
      <c r="A113" s="306" t="s">
        <v>3</v>
      </c>
      <c r="B113" s="307">
        <v>3</v>
      </c>
      <c r="C113" s="469" t="str">
        <f>IF(ISERROR(VLOOKUP(A113&amp;B113,$AJ:$AO,2,FALSE))=TRUE,"",VLOOKUP(A113&amp;B113,$AJ:$AO,2,FALSE))</f>
        <v>後藤</v>
      </c>
      <c r="D113" s="470"/>
      <c r="E113" s="470"/>
      <c r="F113" s="471" t="str">
        <f>IF(ISERROR(VLOOKUP(A113&amp;B113,$AJ:$AO,4,FALSE))=TRUE,"(　)",VLOOKUP(A113&amp;B113,$AJ:$AO,4,FALSE))</f>
        <v>(徳)</v>
      </c>
      <c r="G113" s="471"/>
      <c r="H113" s="471" t="str">
        <f>IF(ISERROR(VLOOKUP(A113&amp;B113,$AJ:$AO,5,FALSE))=TRUE,"",VLOOKUP(A113&amp;B113,$AJ:$AO,5,FALSE))</f>
        <v>北島クラブ</v>
      </c>
      <c r="I113" s="471"/>
      <c r="J113" s="471"/>
      <c r="K113" s="473"/>
      <c r="L113" s="97"/>
      <c r="M113" s="97"/>
      <c r="N113" s="94"/>
      <c r="O113" s="94"/>
      <c r="P113" s="90"/>
      <c r="Q113" s="90"/>
      <c r="R113" s="90"/>
      <c r="S113" s="90"/>
      <c r="T113" s="215"/>
      <c r="U113" s="214"/>
      <c r="V113" s="469" t="str">
        <f>IF(ISERROR(VLOOKUP(AE113&amp;AF113,$AJ:$AO,2,FALSE))=TRUE,"",VLOOKUP(AE113&amp;AF113,$AJ:$AO,2,FALSE))</f>
        <v>西岡</v>
      </c>
      <c r="W113" s="470"/>
      <c r="X113" s="470"/>
      <c r="Y113" s="471" t="str">
        <f>IF(ISERROR(VLOOKUP(AE113&amp;AF113,$AJ:$AO,4,FALSE))=TRUE,"(　)",VLOOKUP(AE113&amp;AF113,$AJ:$AO,4,FALSE))</f>
        <v>(高)</v>
      </c>
      <c r="Z113" s="471"/>
      <c r="AA113" s="471" t="str">
        <f>IF(ISERROR(VLOOKUP(AE113&amp;AF113,$AJ:$AO,5,FALSE))=TRUE,"",VLOOKUP(AE113&amp;AF113,$AJ:$AO,5,FALSE))</f>
        <v>インパクト</v>
      </c>
      <c r="AB113" s="471"/>
      <c r="AC113" s="471"/>
      <c r="AD113" s="473"/>
      <c r="AE113" s="306" t="s">
        <v>5</v>
      </c>
      <c r="AF113" s="307">
        <v>3</v>
      </c>
    </row>
    <row r="114" spans="1:32" s="21" customFormat="1" ht="13.5" customHeight="1" thickTop="1" thickBot="1">
      <c r="A114" s="307"/>
      <c r="B114" s="307"/>
      <c r="C114" s="474" t="str">
        <f>IF(ISERROR(VLOOKUP(A113&amp;B113,$AJ:$AO,3,FALSE))=TRUE,"",VLOOKUP(A113&amp;B113,$AJ:$AO,3,FALSE))</f>
        <v>伊勢</v>
      </c>
      <c r="D114" s="475"/>
      <c r="E114" s="475"/>
      <c r="F114" s="472"/>
      <c r="G114" s="472"/>
      <c r="H114" s="472" t="str">
        <f>IF(ISERROR(VLOOKUP(A113&amp;B113,$AJ:$AO,6,FALSE))=TRUE,"",VLOOKUP(A113&amp;B113,$AJ:$AO,6,FALSE))</f>
        <v>フレンドリー</v>
      </c>
      <c r="I114" s="472"/>
      <c r="J114" s="472"/>
      <c r="K114" s="476"/>
      <c r="L114" s="157"/>
      <c r="M114" s="159"/>
      <c r="N114" s="99"/>
      <c r="O114" s="94"/>
      <c r="P114" s="94"/>
      <c r="Q114" s="94"/>
      <c r="R114" s="90"/>
      <c r="S114" s="223"/>
      <c r="T114" s="208"/>
      <c r="U114" s="175"/>
      <c r="V114" s="474" t="str">
        <f>IF(ISERROR(VLOOKUP(AE113&amp;AF113,$AJ:$AO,3,FALSE))=TRUE,"",VLOOKUP(AE113&amp;AF113,$AJ:$AO,3,FALSE))</f>
        <v>掛水</v>
      </c>
      <c r="W114" s="475"/>
      <c r="X114" s="475"/>
      <c r="Y114" s="472"/>
      <c r="Z114" s="472"/>
      <c r="AA114" s="472" t="str">
        <f>IF(ISERROR(VLOOKUP(AE113&amp;AF113,$AJ:$AO,6,FALSE))=TRUE,"",VLOOKUP(AE113&amp;AF113,$AJ:$AO,6,FALSE))</f>
        <v>市川モータース</v>
      </c>
      <c r="AB114" s="472"/>
      <c r="AC114" s="472"/>
      <c r="AD114" s="476"/>
      <c r="AE114" s="307"/>
      <c r="AF114" s="307"/>
    </row>
    <row r="115" spans="1:32" s="21" customFormat="1" ht="13.5" customHeight="1" thickTop="1">
      <c r="A115" s="306" t="s">
        <v>21</v>
      </c>
      <c r="B115" s="307">
        <v>4</v>
      </c>
      <c r="C115" s="469" t="str">
        <f>IF(ISERROR(VLOOKUP(A115&amp;B115,$AJ:$AO,2,FALSE))=TRUE,"",VLOOKUP(A115&amp;B115,$AJ:$AO,2,FALSE))</f>
        <v>遠所</v>
      </c>
      <c r="D115" s="470"/>
      <c r="E115" s="470"/>
      <c r="F115" s="471" t="str">
        <f>IF(ISERROR(VLOOKUP(A115&amp;B115,$AJ:$AO,4,FALSE))=TRUE,"(　)",VLOOKUP(A115&amp;B115,$AJ:$AO,4,FALSE))</f>
        <v>(香)</v>
      </c>
      <c r="G115" s="471"/>
      <c r="H115" s="471" t="str">
        <f>IF(ISERROR(VLOOKUP(A115&amp;B115,$AJ:$AO,5,FALSE))=TRUE,"",VLOOKUP(A115&amp;B115,$AJ:$AO,5,FALSE))</f>
        <v>丸亀ＳＣ</v>
      </c>
      <c r="I115" s="471"/>
      <c r="J115" s="471"/>
      <c r="K115" s="473"/>
      <c r="L115" s="174"/>
      <c r="M115" s="234"/>
      <c r="N115" s="264"/>
      <c r="O115" s="94"/>
      <c r="P115" s="94"/>
      <c r="Q115" s="94"/>
      <c r="R115" s="221"/>
      <c r="S115" s="92"/>
      <c r="T115" s="160"/>
      <c r="U115" s="162"/>
      <c r="V115" s="469" t="str">
        <f>IF(ISERROR(VLOOKUP(AE115&amp;AF115,$AJ:$AO,2,FALSE))=TRUE,"",VLOOKUP(AE115&amp;AF115,$AJ:$AO,2,FALSE))</f>
        <v>高砂</v>
      </c>
      <c r="W115" s="470"/>
      <c r="X115" s="470"/>
      <c r="Y115" s="471" t="str">
        <f>IF(ISERROR(VLOOKUP(AE115&amp;AF115,$AJ:$AO,4,FALSE))=TRUE,"(　)",VLOOKUP(AE115&amp;AF115,$AJ:$AO,4,FALSE))</f>
        <v>(愛)</v>
      </c>
      <c r="Z115" s="471"/>
      <c r="AA115" s="471" t="str">
        <f>IF(ISERROR(VLOOKUP(AE115&amp;AF115,$AJ:$AO,5,FALSE))=TRUE,"",VLOOKUP(AE115&amp;AF115,$AJ:$AO,5,FALSE))</f>
        <v>チームＪ新居浜</v>
      </c>
      <c r="AB115" s="471"/>
      <c r="AC115" s="471"/>
      <c r="AD115" s="473"/>
      <c r="AE115" s="306" t="s">
        <v>20</v>
      </c>
      <c r="AF115" s="307">
        <v>3</v>
      </c>
    </row>
    <row r="116" spans="1:32" s="21" customFormat="1" ht="13.5" customHeight="1" thickBot="1">
      <c r="A116" s="307"/>
      <c r="B116" s="307"/>
      <c r="C116" s="474" t="str">
        <f>IF(ISERROR(VLOOKUP(A115&amp;B115,$AJ:$AO,3,FALSE))=TRUE,"",VLOOKUP(A115&amp;B115,$AJ:$AO,3,FALSE))</f>
        <v>近藤</v>
      </c>
      <c r="D116" s="475"/>
      <c r="E116" s="475"/>
      <c r="F116" s="472"/>
      <c r="G116" s="472"/>
      <c r="H116" s="472" t="str">
        <f>IF(ISERROR(VLOOKUP(A115&amp;B115,$AJ:$AO,6,FALSE))=TRUE,"",VLOOKUP(A115&amp;B115,$AJ:$AO,6,FALSE))</f>
        <v>丸亀ＳＣ</v>
      </c>
      <c r="I116" s="472"/>
      <c r="J116" s="472"/>
      <c r="K116" s="476"/>
      <c r="L116" s="178"/>
      <c r="M116" s="253"/>
      <c r="N116" s="221"/>
      <c r="O116" s="94"/>
      <c r="P116" s="94"/>
      <c r="Q116" s="94"/>
      <c r="R116" s="221"/>
      <c r="S116" s="90"/>
      <c r="T116" s="90"/>
      <c r="U116" s="90"/>
      <c r="V116" s="474" t="str">
        <f>IF(ISERROR(VLOOKUP(AE115&amp;AF115,$AJ:$AO,3,FALSE))=TRUE,"",VLOOKUP(AE115&amp;AF115,$AJ:$AO,3,FALSE))</f>
        <v>鴻池</v>
      </c>
      <c r="W116" s="475"/>
      <c r="X116" s="475"/>
      <c r="Y116" s="472"/>
      <c r="Z116" s="472"/>
      <c r="AA116" s="472" t="str">
        <f>IF(ISERROR(VLOOKUP(AE115&amp;AF115,$AJ:$AO,6,FALSE))=TRUE,"",VLOOKUP(AE115&amp;AF115,$AJ:$AO,6,FALSE))</f>
        <v>Libero</v>
      </c>
      <c r="AB116" s="472"/>
      <c r="AC116" s="472"/>
      <c r="AD116" s="476"/>
      <c r="AE116" s="307"/>
      <c r="AF116" s="307"/>
    </row>
    <row r="117" spans="1:32" s="21" customFormat="1" ht="13.5" customHeight="1" thickTop="1" thickBot="1">
      <c r="A117" s="306" t="s">
        <v>22</v>
      </c>
      <c r="B117" s="307">
        <v>3</v>
      </c>
      <c r="C117" s="469" t="str">
        <f>IF(ISERROR(VLOOKUP(A117&amp;B117,$AJ:$AO,2,FALSE))=TRUE,"",VLOOKUP(A117&amp;B117,$AJ:$AO,2,FALSE))</f>
        <v>奥崎</v>
      </c>
      <c r="D117" s="470"/>
      <c r="E117" s="470"/>
      <c r="F117" s="471" t="str">
        <f>IF(ISERROR(VLOOKUP(A117&amp;B117,$AJ:$AO,4,FALSE))=TRUE,"(　)",VLOOKUP(A117&amp;B117,$AJ:$AO,4,FALSE))</f>
        <v>(高)</v>
      </c>
      <c r="G117" s="471"/>
      <c r="H117" s="471" t="str">
        <f>IF(ISERROR(VLOOKUP(A117&amp;B117,$AJ:$AO,5,FALSE))=TRUE,"",VLOOKUP(A117&amp;B117,$AJ:$AO,5,FALSE))</f>
        <v>ＦＣ江陽</v>
      </c>
      <c r="I117" s="471"/>
      <c r="J117" s="471"/>
      <c r="K117" s="473"/>
      <c r="L117" s="245"/>
      <c r="M117" s="218"/>
      <c r="N117" s="234"/>
      <c r="O117" s="97"/>
      <c r="P117" s="213"/>
      <c r="Q117" s="219"/>
      <c r="R117" s="223"/>
      <c r="S117" s="208"/>
      <c r="T117" s="163"/>
      <c r="U117" s="90"/>
      <c r="V117" s="469" t="str">
        <f>IF(ISERROR(VLOOKUP(AE117&amp;AF117,$AJ:$AO,2,FALSE))=TRUE,"",VLOOKUP(AE117&amp;AF117,$AJ:$AO,2,FALSE))</f>
        <v>近藤</v>
      </c>
      <c r="W117" s="470"/>
      <c r="X117" s="470"/>
      <c r="Y117" s="471" t="str">
        <f>IF(ISERROR(VLOOKUP(AE117&amp;AF117,$AJ:$AO,4,FALSE))=TRUE,"(　)",VLOOKUP(AE117&amp;AF117,$AJ:$AO,4,FALSE))</f>
        <v>(愛)</v>
      </c>
      <c r="Z117" s="471"/>
      <c r="AA117" s="471" t="str">
        <f>IF(ISERROR(VLOOKUP(AE117&amp;AF117,$AJ:$AO,5,FALSE))=TRUE,"",VLOOKUP(AE117&amp;AF117,$AJ:$AO,5,FALSE))</f>
        <v>さつき会</v>
      </c>
      <c r="AB117" s="471"/>
      <c r="AC117" s="471"/>
      <c r="AD117" s="473"/>
      <c r="AE117" s="306" t="s">
        <v>21</v>
      </c>
      <c r="AF117" s="307">
        <v>3</v>
      </c>
    </row>
    <row r="118" spans="1:32" s="21" customFormat="1" ht="13.5" customHeight="1" thickTop="1" thickBot="1">
      <c r="A118" s="307"/>
      <c r="B118" s="307"/>
      <c r="C118" s="474" t="str">
        <f>IF(ISERROR(VLOOKUP(A117&amp;B117,$AJ:$AO,3,FALSE))=TRUE,"",VLOOKUP(A117&amp;B117,$AJ:$AO,3,FALSE))</f>
        <v>西田</v>
      </c>
      <c r="D118" s="475"/>
      <c r="E118" s="475"/>
      <c r="F118" s="472"/>
      <c r="G118" s="472"/>
      <c r="H118" s="472" t="str">
        <f>IF(ISERROR(VLOOKUP(A117&amp;B117,$AJ:$AO,6,FALSE))=TRUE,"",VLOOKUP(A117&amp;B117,$AJ:$AO,6,FALSE))</f>
        <v>ＦＣ江陽</v>
      </c>
      <c r="I118" s="472"/>
      <c r="J118" s="472"/>
      <c r="K118" s="476"/>
      <c r="L118" s="94"/>
      <c r="M118" s="156"/>
      <c r="N118" s="175"/>
      <c r="O118" s="91"/>
      <c r="P118" s="158"/>
      <c r="Q118" s="208"/>
      <c r="R118" s="92"/>
      <c r="S118" s="174"/>
      <c r="T118" s="232"/>
      <c r="U118" s="242"/>
      <c r="V118" s="474" t="str">
        <f>IF(ISERROR(VLOOKUP(AE117&amp;AF117,$AJ:$AO,3,FALSE))=TRUE,"",VLOOKUP(AE117&amp;AF117,$AJ:$AO,3,FALSE))</f>
        <v>阿部</v>
      </c>
      <c r="W118" s="475"/>
      <c r="X118" s="475"/>
      <c r="Y118" s="472"/>
      <c r="Z118" s="472"/>
      <c r="AA118" s="472" t="str">
        <f>IF(ISERROR(VLOOKUP(AE117&amp;AF117,$AJ:$AO,6,FALSE))=TRUE,"",VLOOKUP(AE117&amp;AF117,$AJ:$AO,6,FALSE))</f>
        <v>さつき会</v>
      </c>
      <c r="AB118" s="472"/>
      <c r="AC118" s="472"/>
      <c r="AD118" s="476"/>
      <c r="AE118" s="307"/>
      <c r="AF118" s="307"/>
    </row>
    <row r="119" spans="1:32" s="21" customFormat="1" ht="13.5" customHeight="1" thickTop="1" thickBot="1">
      <c r="A119" s="306" t="s">
        <v>19</v>
      </c>
      <c r="B119" s="307">
        <v>3</v>
      </c>
      <c r="C119" s="469" t="str">
        <f>IF(ISERROR(VLOOKUP(A119&amp;B119,$AJ:$AO,2,FALSE))=TRUE,"",VLOOKUP(A119&amp;B119,$AJ:$AO,2,FALSE))</f>
        <v>小松</v>
      </c>
      <c r="D119" s="470"/>
      <c r="E119" s="470"/>
      <c r="F119" s="471" t="str">
        <f>IF(ISERROR(VLOOKUP(A119&amp;B119,$AJ:$AO,4,FALSE))=TRUE,"(　)",VLOOKUP(A119&amp;B119,$AJ:$AO,4,FALSE))</f>
        <v>(高)</v>
      </c>
      <c r="G119" s="471"/>
      <c r="H119" s="471" t="str">
        <f>IF(ISERROR(VLOOKUP(A119&amp;B119,$AJ:$AO,5,FALSE))=TRUE,"",VLOOKUP(A119&amp;B119,$AJ:$AO,5,FALSE))</f>
        <v>ＬＢＣ安芸</v>
      </c>
      <c r="I119" s="471"/>
      <c r="J119" s="471"/>
      <c r="K119" s="473"/>
      <c r="L119" s="224"/>
      <c r="M119" s="215"/>
      <c r="N119" s="92"/>
      <c r="O119" s="94"/>
      <c r="P119" s="94"/>
      <c r="Q119" s="94"/>
      <c r="R119" s="92"/>
      <c r="S119" s="253"/>
      <c r="T119" s="92"/>
      <c r="U119" s="179"/>
      <c r="V119" s="469" t="str">
        <f>IF(ISERROR(VLOOKUP(AE119&amp;AF119,$AJ:$AO,2,FALSE))=TRUE,"",VLOOKUP(AE119&amp;AF119,$AJ:$AO,2,FALSE))</f>
        <v>曽我</v>
      </c>
      <c r="W119" s="470"/>
      <c r="X119" s="470"/>
      <c r="Y119" s="471" t="str">
        <f>IF(ISERROR(VLOOKUP(AE119&amp;AF119,$AJ:$AO,4,FALSE))=TRUE,"(　)",VLOOKUP(AE119&amp;AF119,$AJ:$AO,4,FALSE))</f>
        <v>(愛)</v>
      </c>
      <c r="Z119" s="471"/>
      <c r="AA119" s="471" t="str">
        <f>IF(ISERROR(VLOOKUP(AE119&amp;AF119,$AJ:$AO,5,FALSE))=TRUE,"",VLOOKUP(AE119&amp;AF119,$AJ:$AO,5,FALSE))</f>
        <v>ゴールドジム新居浜</v>
      </c>
      <c r="AB119" s="471"/>
      <c r="AC119" s="471"/>
      <c r="AD119" s="473"/>
      <c r="AE119" s="306" t="s">
        <v>22</v>
      </c>
      <c r="AF119" s="307">
        <v>4</v>
      </c>
    </row>
    <row r="120" spans="1:32" s="21" customFormat="1" ht="13.5" customHeight="1" thickTop="1" thickBot="1">
      <c r="A120" s="307"/>
      <c r="B120" s="307"/>
      <c r="C120" s="474" t="str">
        <f>IF(ISERROR(VLOOKUP(A119&amp;B119,$AJ:$AO,3,FALSE))=TRUE,"",VLOOKUP(A119&amp;B119,$AJ:$AO,3,FALSE))</f>
        <v>小松</v>
      </c>
      <c r="D120" s="475"/>
      <c r="E120" s="475"/>
      <c r="F120" s="472"/>
      <c r="G120" s="472"/>
      <c r="H120" s="472" t="str">
        <f>IF(ISERROR(VLOOKUP(A119&amp;B119,$AJ:$AO,6,FALSE))=TRUE,"",VLOOKUP(A119&amp;B119,$AJ:$AO,6,FALSE))</f>
        <v>ＬＢＣ安芸</v>
      </c>
      <c r="I120" s="472"/>
      <c r="J120" s="472"/>
      <c r="K120" s="476"/>
      <c r="L120" s="174"/>
      <c r="M120" s="257"/>
      <c r="N120" s="92"/>
      <c r="O120" s="94"/>
      <c r="P120" s="94"/>
      <c r="Q120" s="94"/>
      <c r="R120" s="92"/>
      <c r="S120" s="254"/>
      <c r="T120" s="156"/>
      <c r="U120" s="175"/>
      <c r="V120" s="474" t="str">
        <f>IF(ISERROR(VLOOKUP(AE119&amp;AF119,$AJ:$AO,3,FALSE))=TRUE,"",VLOOKUP(AE119&amp;AF119,$AJ:$AO,3,FALSE))</f>
        <v>村上</v>
      </c>
      <c r="W120" s="475"/>
      <c r="X120" s="475"/>
      <c r="Y120" s="472"/>
      <c r="Z120" s="472"/>
      <c r="AA120" s="472" t="str">
        <f>IF(ISERROR(VLOOKUP(AE119&amp;AF119,$AJ:$AO,6,FALSE))=TRUE,"",VLOOKUP(AE119&amp;AF119,$AJ:$AO,6,FALSE))</f>
        <v>すみの</v>
      </c>
      <c r="AB120" s="472"/>
      <c r="AC120" s="472"/>
      <c r="AD120" s="476"/>
      <c r="AE120" s="307"/>
      <c r="AF120" s="307"/>
    </row>
    <row r="121" spans="1:32" s="21" customFormat="1" ht="13.5" customHeight="1" thickTop="1">
      <c r="A121" s="306" t="s">
        <v>6</v>
      </c>
      <c r="B121" s="307">
        <v>3</v>
      </c>
      <c r="C121" s="469" t="str">
        <f>IF(ISERROR(VLOOKUP(A121&amp;B121,$AJ:$AO,2,FALSE))=TRUE,"",VLOOKUP(A121&amp;B121,$AJ:$AO,2,FALSE))</f>
        <v>渡辺</v>
      </c>
      <c r="D121" s="470"/>
      <c r="E121" s="470"/>
      <c r="F121" s="471" t="str">
        <f>IF(ISERROR(VLOOKUP(A121&amp;B121,$AJ:$AO,4,FALSE))=TRUE,"(　)",VLOOKUP(A121&amp;B121,$AJ:$AO,4,FALSE))</f>
        <v>(高)</v>
      </c>
      <c r="G121" s="471"/>
      <c r="H121" s="471" t="str">
        <f>IF(ISERROR(VLOOKUP(A121&amp;B121,$AJ:$AO,5,FALSE))=TRUE,"",VLOOKUP(A121&amp;B121,$AJ:$AO,5,FALSE))</f>
        <v>ピンポン館</v>
      </c>
      <c r="I121" s="471"/>
      <c r="J121" s="471"/>
      <c r="K121" s="473"/>
      <c r="L121" s="160"/>
      <c r="M121" s="162"/>
      <c r="N121" s="225"/>
      <c r="O121" s="94"/>
      <c r="P121" s="94"/>
      <c r="Q121" s="94"/>
      <c r="R121" s="90"/>
      <c r="S121" s="222"/>
      <c r="T121" s="160"/>
      <c r="U121" s="162"/>
      <c r="V121" s="469" t="str">
        <f>IF(ISERROR(VLOOKUP(AE121&amp;AF121,$AJ:$AO,2,FALSE))=TRUE,"",VLOOKUP(AE121&amp;AF121,$AJ:$AO,2,FALSE))</f>
        <v>坂尾</v>
      </c>
      <c r="W121" s="470"/>
      <c r="X121" s="470"/>
      <c r="Y121" s="471" t="str">
        <f>IF(ISERROR(VLOOKUP(AE121&amp;AF121,$AJ:$AO,4,FALSE))=TRUE,"(　)",VLOOKUP(AE121&amp;AF121,$AJ:$AO,4,FALSE))</f>
        <v>(徳)</v>
      </c>
      <c r="Z121" s="471"/>
      <c r="AA121" s="471" t="str">
        <f>IF(ISERROR(VLOOKUP(AE121&amp;AF121,$AJ:$AO,5,FALSE))=TRUE,"",VLOOKUP(AE121&amp;AF121,$AJ:$AO,5,FALSE))</f>
        <v>ＳＫＢ</v>
      </c>
      <c r="AB121" s="471"/>
      <c r="AC121" s="471"/>
      <c r="AD121" s="473"/>
      <c r="AE121" s="306" t="s">
        <v>4</v>
      </c>
      <c r="AF121" s="307">
        <v>2</v>
      </c>
    </row>
    <row r="122" spans="1:32" s="21" customFormat="1" ht="13.5" customHeight="1">
      <c r="A122" s="307"/>
      <c r="B122" s="307"/>
      <c r="C122" s="474" t="str">
        <f>IF(ISERROR(VLOOKUP(A121&amp;B121,$AJ:$AO,3,FALSE))=TRUE,"",VLOOKUP(A121&amp;B121,$AJ:$AO,3,FALSE))</f>
        <v>村岡</v>
      </c>
      <c r="D122" s="475"/>
      <c r="E122" s="475"/>
      <c r="F122" s="472"/>
      <c r="G122" s="472"/>
      <c r="H122" s="472" t="str">
        <f>IF(ISERROR(VLOOKUP(A121&amp;B121,$AJ:$AO,6,FALSE))=TRUE,"",VLOOKUP(A121&amp;B121,$AJ:$AO,6,FALSE))</f>
        <v>ＦＣ江陽</v>
      </c>
      <c r="I122" s="472"/>
      <c r="J122" s="472"/>
      <c r="K122" s="476"/>
      <c r="O122" s="19"/>
      <c r="P122" s="19"/>
      <c r="Q122" s="19"/>
      <c r="V122" s="474" t="str">
        <f>IF(ISERROR(VLOOKUP(AE121&amp;AF121,$AJ:$AO,3,FALSE))=TRUE,"",VLOOKUP(AE121&amp;AF121,$AJ:$AO,3,FALSE))</f>
        <v>國岡</v>
      </c>
      <c r="W122" s="475"/>
      <c r="X122" s="475"/>
      <c r="Y122" s="472"/>
      <c r="Z122" s="472"/>
      <c r="AA122" s="472" t="str">
        <f>IF(ISERROR(VLOOKUP(AE121&amp;AF121,$AJ:$AO,6,FALSE))=TRUE,"",VLOOKUP(AE121&amp;AF121,$AJ:$AO,6,FALSE))</f>
        <v>ＳＫＢ</v>
      </c>
      <c r="AB122" s="472"/>
      <c r="AC122" s="472"/>
      <c r="AD122" s="476"/>
      <c r="AE122" s="307"/>
      <c r="AF122" s="307"/>
    </row>
    <row r="123" spans="1:32" s="21" customFormat="1" ht="15" customHeight="1"/>
    <row r="124" spans="1:32" s="21" customFormat="1" ht="15" customHeight="1"/>
  </sheetData>
  <mergeCells count="695">
    <mergeCell ref="A56:A57"/>
    <mergeCell ref="L56:N56"/>
    <mergeCell ref="Q56:S56"/>
    <mergeCell ref="G20:J21"/>
    <mergeCell ref="G34:J34"/>
    <mergeCell ref="G35:J35"/>
    <mergeCell ref="G25:J26"/>
    <mergeCell ref="G29:J29"/>
    <mergeCell ref="G30:J30"/>
    <mergeCell ref="E33:G33"/>
    <mergeCell ref="E24:G24"/>
    <mergeCell ref="E34:F35"/>
    <mergeCell ref="G38:J38"/>
    <mergeCell ref="G39:J39"/>
    <mergeCell ref="P53:Q53"/>
    <mergeCell ref="S53:T53"/>
    <mergeCell ref="Q47:S47"/>
    <mergeCell ref="P45:T46"/>
    <mergeCell ref="A45:A46"/>
    <mergeCell ref="A47:A48"/>
    <mergeCell ref="L47:N47"/>
    <mergeCell ref="A43:A44"/>
    <mergeCell ref="B43:D43"/>
    <mergeCell ref="E43:F44"/>
    <mergeCell ref="U56:Y57"/>
    <mergeCell ref="AB54:AC55"/>
    <mergeCell ref="B55:D55"/>
    <mergeCell ref="K55:L55"/>
    <mergeCell ref="N55:O55"/>
    <mergeCell ref="U55:V55"/>
    <mergeCell ref="X55:Y55"/>
    <mergeCell ref="B54:D54"/>
    <mergeCell ref="E54:F55"/>
    <mergeCell ref="B56:D56"/>
    <mergeCell ref="E56:F57"/>
    <mergeCell ref="G56:J56"/>
    <mergeCell ref="B57:D57"/>
    <mergeCell ref="G57:J57"/>
    <mergeCell ref="Z56:AA57"/>
    <mergeCell ref="AB56:AC57"/>
    <mergeCell ref="K57:L57"/>
    <mergeCell ref="N57:O57"/>
    <mergeCell ref="P57:Q57"/>
    <mergeCell ref="S57:T57"/>
    <mergeCell ref="U53:V53"/>
    <mergeCell ref="X53:Y53"/>
    <mergeCell ref="G52:J53"/>
    <mergeCell ref="Z54:AA55"/>
    <mergeCell ref="AB51:AC51"/>
    <mergeCell ref="A52:A53"/>
    <mergeCell ref="B52:D52"/>
    <mergeCell ref="E52:F53"/>
    <mergeCell ref="K52:O53"/>
    <mergeCell ref="Q52:S52"/>
    <mergeCell ref="V52:X52"/>
    <mergeCell ref="Z52:AA53"/>
    <mergeCell ref="AB52:AC53"/>
    <mergeCell ref="B53:D53"/>
    <mergeCell ref="G54:J54"/>
    <mergeCell ref="G55:J55"/>
    <mergeCell ref="V54:X54"/>
    <mergeCell ref="A54:A55"/>
    <mergeCell ref="L54:N54"/>
    <mergeCell ref="P54:T55"/>
    <mergeCell ref="Y50:Z50"/>
    <mergeCell ref="AA50:AC50"/>
    <mergeCell ref="E51:G51"/>
    <mergeCell ref="K51:L51"/>
    <mergeCell ref="N51:O51"/>
    <mergeCell ref="P51:Q51"/>
    <mergeCell ref="S51:T51"/>
    <mergeCell ref="U51:V51"/>
    <mergeCell ref="X51:Y51"/>
    <mergeCell ref="Z51:AA51"/>
    <mergeCell ref="V45:X45"/>
    <mergeCell ref="Z45:AA46"/>
    <mergeCell ref="AB45:AC46"/>
    <mergeCell ref="B46:D46"/>
    <mergeCell ref="K46:L46"/>
    <mergeCell ref="N46:O46"/>
    <mergeCell ref="U46:V46"/>
    <mergeCell ref="X46:Y46"/>
    <mergeCell ref="U47:Y48"/>
    <mergeCell ref="Z47:AA48"/>
    <mergeCell ref="AB47:AC48"/>
    <mergeCell ref="B48:D48"/>
    <mergeCell ref="K48:L48"/>
    <mergeCell ref="N48:O48"/>
    <mergeCell ref="P48:Q48"/>
    <mergeCell ref="S48:T48"/>
    <mergeCell ref="G47:J47"/>
    <mergeCell ref="G48:J48"/>
    <mergeCell ref="B45:D45"/>
    <mergeCell ref="E45:F46"/>
    <mergeCell ref="G45:J46"/>
    <mergeCell ref="L45:N45"/>
    <mergeCell ref="B47:D47"/>
    <mergeCell ref="E47:F48"/>
    <mergeCell ref="K43:O44"/>
    <mergeCell ref="Q43:S43"/>
    <mergeCell ref="V43:X43"/>
    <mergeCell ref="Z43:AA44"/>
    <mergeCell ref="AB43:AC44"/>
    <mergeCell ref="G43:J43"/>
    <mergeCell ref="G44:J44"/>
    <mergeCell ref="B44:D44"/>
    <mergeCell ref="P44:Q44"/>
    <mergeCell ref="S44:T44"/>
    <mergeCell ref="U44:V44"/>
    <mergeCell ref="X44:Y44"/>
    <mergeCell ref="E42:G42"/>
    <mergeCell ref="K42:L42"/>
    <mergeCell ref="N42:O42"/>
    <mergeCell ref="P42:Q42"/>
    <mergeCell ref="S42:T42"/>
    <mergeCell ref="U42:V42"/>
    <mergeCell ref="X42:Y42"/>
    <mergeCell ref="Z42:AA42"/>
    <mergeCell ref="AB42:AC42"/>
    <mergeCell ref="Z38:AA39"/>
    <mergeCell ref="AB38:AC39"/>
    <mergeCell ref="B39:D39"/>
    <mergeCell ref="K39:L39"/>
    <mergeCell ref="N39:O39"/>
    <mergeCell ref="P39:Q39"/>
    <mergeCell ref="S39:T39"/>
    <mergeCell ref="Y41:Z41"/>
    <mergeCell ref="AA41:AC41"/>
    <mergeCell ref="A38:A39"/>
    <mergeCell ref="B38:D38"/>
    <mergeCell ref="E38:F39"/>
    <mergeCell ref="L38:N38"/>
    <mergeCell ref="Q38:S38"/>
    <mergeCell ref="V36:X36"/>
    <mergeCell ref="A36:A37"/>
    <mergeCell ref="E36:F37"/>
    <mergeCell ref="L36:N36"/>
    <mergeCell ref="P36:T37"/>
    <mergeCell ref="K37:L37"/>
    <mergeCell ref="N37:O37"/>
    <mergeCell ref="U37:V37"/>
    <mergeCell ref="X37:Y37"/>
    <mergeCell ref="G36:J36"/>
    <mergeCell ref="G37:J37"/>
    <mergeCell ref="B37:D37"/>
    <mergeCell ref="B36:D36"/>
    <mergeCell ref="U38:Y39"/>
    <mergeCell ref="AB33:AC33"/>
    <mergeCell ref="K34:O35"/>
    <mergeCell ref="Z34:AA35"/>
    <mergeCell ref="AB34:AC35"/>
    <mergeCell ref="V34:X34"/>
    <mergeCell ref="Z36:AA37"/>
    <mergeCell ref="AB36:AC37"/>
    <mergeCell ref="Z33:AA33"/>
    <mergeCell ref="U33:V33"/>
    <mergeCell ref="X33:Y33"/>
    <mergeCell ref="P35:Q35"/>
    <mergeCell ref="S35:T35"/>
    <mergeCell ref="U35:V35"/>
    <mergeCell ref="X35:Y35"/>
    <mergeCell ref="Q34:S34"/>
    <mergeCell ref="A29:A30"/>
    <mergeCell ref="E29:F30"/>
    <mergeCell ref="L29:N29"/>
    <mergeCell ref="Q29:S29"/>
    <mergeCell ref="U29:Y30"/>
    <mergeCell ref="K30:L30"/>
    <mergeCell ref="N30:O30"/>
    <mergeCell ref="P30:Q30"/>
    <mergeCell ref="S30:T30"/>
    <mergeCell ref="B29:D29"/>
    <mergeCell ref="Z27:AA28"/>
    <mergeCell ref="AB27:AC28"/>
    <mergeCell ref="G28:J28"/>
    <mergeCell ref="K28:L28"/>
    <mergeCell ref="N28:O28"/>
    <mergeCell ref="U28:V28"/>
    <mergeCell ref="X28:Y28"/>
    <mergeCell ref="A27:A28"/>
    <mergeCell ref="B27:D27"/>
    <mergeCell ref="E27:F28"/>
    <mergeCell ref="G27:J27"/>
    <mergeCell ref="L27:N27"/>
    <mergeCell ref="P27:T28"/>
    <mergeCell ref="B28:D28"/>
    <mergeCell ref="V27:X27"/>
    <mergeCell ref="A25:A26"/>
    <mergeCell ref="E25:F26"/>
    <mergeCell ref="K25:O26"/>
    <mergeCell ref="Q25:S25"/>
    <mergeCell ref="B25:D25"/>
    <mergeCell ref="V25:X25"/>
    <mergeCell ref="B26:D26"/>
    <mergeCell ref="P26:Q26"/>
    <mergeCell ref="S26:T26"/>
    <mergeCell ref="U26:V26"/>
    <mergeCell ref="Y23:Z23"/>
    <mergeCell ref="AA23:AC23"/>
    <mergeCell ref="K24:L24"/>
    <mergeCell ref="N24:O24"/>
    <mergeCell ref="P24:Q24"/>
    <mergeCell ref="Z24:AA24"/>
    <mergeCell ref="AB24:AC24"/>
    <mergeCell ref="U19:V19"/>
    <mergeCell ref="X19:Y19"/>
    <mergeCell ref="Z20:AA21"/>
    <mergeCell ref="AB20:AC21"/>
    <mergeCell ref="P21:Q21"/>
    <mergeCell ref="S21:T21"/>
    <mergeCell ref="Q20:S20"/>
    <mergeCell ref="U20:Y21"/>
    <mergeCell ref="P18:T19"/>
    <mergeCell ref="Z18:AA19"/>
    <mergeCell ref="U24:V24"/>
    <mergeCell ref="X24:Y24"/>
    <mergeCell ref="S24:T24"/>
    <mergeCell ref="X15:Y15"/>
    <mergeCell ref="Z15:AA15"/>
    <mergeCell ref="E15:G15"/>
    <mergeCell ref="Y14:Z14"/>
    <mergeCell ref="A16:A17"/>
    <mergeCell ref="B16:D16"/>
    <mergeCell ref="E16:F17"/>
    <mergeCell ref="K16:O17"/>
    <mergeCell ref="Q16:S16"/>
    <mergeCell ref="G16:J16"/>
    <mergeCell ref="G17:J17"/>
    <mergeCell ref="S17:T17"/>
    <mergeCell ref="AA14:AC14"/>
    <mergeCell ref="Z16:AA17"/>
    <mergeCell ref="P15:Q15"/>
    <mergeCell ref="S15:T15"/>
    <mergeCell ref="U15:V15"/>
    <mergeCell ref="B7:D7"/>
    <mergeCell ref="E11:F12"/>
    <mergeCell ref="G11:J11"/>
    <mergeCell ref="X10:Y10"/>
    <mergeCell ref="N12:O12"/>
    <mergeCell ref="P9:T10"/>
    <mergeCell ref="G12:J12"/>
    <mergeCell ref="U11:Y12"/>
    <mergeCell ref="S12:T12"/>
    <mergeCell ref="G9:J9"/>
    <mergeCell ref="Z9:AA10"/>
    <mergeCell ref="AB9:AC10"/>
    <mergeCell ref="Z11:AA12"/>
    <mergeCell ref="AB11:AC12"/>
    <mergeCell ref="V9:X9"/>
    <mergeCell ref="P12:Q12"/>
    <mergeCell ref="B12:D12"/>
    <mergeCell ref="B8:D8"/>
    <mergeCell ref="Y5:Z5"/>
    <mergeCell ref="AA5:AC5"/>
    <mergeCell ref="AB6:AC6"/>
    <mergeCell ref="G7:J8"/>
    <mergeCell ref="Z7:AA8"/>
    <mergeCell ref="AB7:AC8"/>
    <mergeCell ref="X8:Y8"/>
    <mergeCell ref="E6:G6"/>
    <mergeCell ref="Z6:AA6"/>
    <mergeCell ref="X6:Y6"/>
    <mergeCell ref="K6:L6"/>
    <mergeCell ref="N6:O6"/>
    <mergeCell ref="K12:L12"/>
    <mergeCell ref="N10:O10"/>
    <mergeCell ref="U10:V10"/>
    <mergeCell ref="B11:D11"/>
    <mergeCell ref="B20:D20"/>
    <mergeCell ref="E20:F21"/>
    <mergeCell ref="B21:D21"/>
    <mergeCell ref="B34:D34"/>
    <mergeCell ref="B30:D30"/>
    <mergeCell ref="B35:D35"/>
    <mergeCell ref="K15:L15"/>
    <mergeCell ref="N15:O15"/>
    <mergeCell ref="E18:F19"/>
    <mergeCell ref="G18:J19"/>
    <mergeCell ref="L18:N18"/>
    <mergeCell ref="K19:L19"/>
    <mergeCell ref="N19:O19"/>
    <mergeCell ref="K21:L21"/>
    <mergeCell ref="N21:O21"/>
    <mergeCell ref="L20:N20"/>
    <mergeCell ref="Z25:AA26"/>
    <mergeCell ref="P8:Q8"/>
    <mergeCell ref="A34:A35"/>
    <mergeCell ref="K33:L33"/>
    <mergeCell ref="N33:O33"/>
    <mergeCell ref="P33:Q33"/>
    <mergeCell ref="S33:T33"/>
    <mergeCell ref="A9:A10"/>
    <mergeCell ref="L9:N9"/>
    <mergeCell ref="S8:T8"/>
    <mergeCell ref="U8:V8"/>
    <mergeCell ref="V16:X16"/>
    <mergeCell ref="AA32:AC32"/>
    <mergeCell ref="Y32:Z32"/>
    <mergeCell ref="Z29:AA30"/>
    <mergeCell ref="AB29:AC30"/>
    <mergeCell ref="AB25:AC26"/>
    <mergeCell ref="X26:Y26"/>
    <mergeCell ref="AB18:AC19"/>
    <mergeCell ref="V18:X18"/>
    <mergeCell ref="A7:A8"/>
    <mergeCell ref="K7:O8"/>
    <mergeCell ref="Q7:S7"/>
    <mergeCell ref="V7:X7"/>
    <mergeCell ref="D1:AE1"/>
    <mergeCell ref="AB16:AC17"/>
    <mergeCell ref="P6:Q6"/>
    <mergeCell ref="S6:T6"/>
    <mergeCell ref="U6:V6"/>
    <mergeCell ref="A20:A21"/>
    <mergeCell ref="A18:A19"/>
    <mergeCell ref="U17:V17"/>
    <mergeCell ref="X17:Y17"/>
    <mergeCell ref="AB15:AC15"/>
    <mergeCell ref="B18:D18"/>
    <mergeCell ref="K10:L10"/>
    <mergeCell ref="P17:Q17"/>
    <mergeCell ref="B17:D17"/>
    <mergeCell ref="G10:J10"/>
    <mergeCell ref="C3:G3"/>
    <mergeCell ref="Q11:S11"/>
    <mergeCell ref="E9:F10"/>
    <mergeCell ref="B10:D10"/>
    <mergeCell ref="E7:F8"/>
    <mergeCell ref="B19:D19"/>
    <mergeCell ref="B9:D9"/>
    <mergeCell ref="A11:A12"/>
    <mergeCell ref="L11:N11"/>
    <mergeCell ref="D58:AE58"/>
    <mergeCell ref="C60:G60"/>
    <mergeCell ref="AD61:AE61"/>
    <mergeCell ref="AF61:AH61"/>
    <mergeCell ref="E62:G62"/>
    <mergeCell ref="K62:L62"/>
    <mergeCell ref="N62:O62"/>
    <mergeCell ref="P62:Q62"/>
    <mergeCell ref="S62:T62"/>
    <mergeCell ref="U62:V62"/>
    <mergeCell ref="X62:Y62"/>
    <mergeCell ref="Z62:AA62"/>
    <mergeCell ref="AC62:AD62"/>
    <mergeCell ref="AE62:AF62"/>
    <mergeCell ref="AG62:AH62"/>
    <mergeCell ref="A63:A64"/>
    <mergeCell ref="B63:D63"/>
    <mergeCell ref="E63:F64"/>
    <mergeCell ref="G63:J64"/>
    <mergeCell ref="K63:O64"/>
    <mergeCell ref="Q63:S63"/>
    <mergeCell ref="V63:X63"/>
    <mergeCell ref="AA63:AC63"/>
    <mergeCell ref="AE63:AF64"/>
    <mergeCell ref="AG63:AH64"/>
    <mergeCell ref="B64:D64"/>
    <mergeCell ref="P64:Q64"/>
    <mergeCell ref="S64:T64"/>
    <mergeCell ref="U64:V64"/>
    <mergeCell ref="X64:Y64"/>
    <mergeCell ref="Z64:AA64"/>
    <mergeCell ref="AC64:AD64"/>
    <mergeCell ref="A65:A66"/>
    <mergeCell ref="B65:D65"/>
    <mergeCell ref="E65:F66"/>
    <mergeCell ref="G65:J66"/>
    <mergeCell ref="L65:N65"/>
    <mergeCell ref="P65:T66"/>
    <mergeCell ref="V65:X65"/>
    <mergeCell ref="AA65:AC65"/>
    <mergeCell ref="AE65:AF66"/>
    <mergeCell ref="AG65:AH66"/>
    <mergeCell ref="B66:D66"/>
    <mergeCell ref="K66:L66"/>
    <mergeCell ref="N66:O66"/>
    <mergeCell ref="U66:V66"/>
    <mergeCell ref="X66:Y66"/>
    <mergeCell ref="Z66:AA66"/>
    <mergeCell ref="AC66:AD66"/>
    <mergeCell ref="A67:A68"/>
    <mergeCell ref="B67:D67"/>
    <mergeCell ref="E67:F68"/>
    <mergeCell ref="G67:J67"/>
    <mergeCell ref="L67:N67"/>
    <mergeCell ref="Q67:S67"/>
    <mergeCell ref="U67:Y68"/>
    <mergeCell ref="AA67:AC67"/>
    <mergeCell ref="AE67:AF68"/>
    <mergeCell ref="AG67:AH68"/>
    <mergeCell ref="B68:D68"/>
    <mergeCell ref="G68:J68"/>
    <mergeCell ref="K68:L68"/>
    <mergeCell ref="N68:O68"/>
    <mergeCell ref="P68:Q68"/>
    <mergeCell ref="S68:T68"/>
    <mergeCell ref="Z68:AA68"/>
    <mergeCell ref="AC68:AD68"/>
    <mergeCell ref="A69:A70"/>
    <mergeCell ref="B69:D69"/>
    <mergeCell ref="E69:F70"/>
    <mergeCell ref="G69:J70"/>
    <mergeCell ref="L69:N69"/>
    <mergeCell ref="Q69:S69"/>
    <mergeCell ref="V69:X69"/>
    <mergeCell ref="Z69:AD70"/>
    <mergeCell ref="AE69:AF70"/>
    <mergeCell ref="AG69:AH70"/>
    <mergeCell ref="B70:D70"/>
    <mergeCell ref="K70:L70"/>
    <mergeCell ref="N70:O70"/>
    <mergeCell ref="P70:Q70"/>
    <mergeCell ref="S70:T70"/>
    <mergeCell ref="U70:V70"/>
    <mergeCell ref="X70:Y70"/>
    <mergeCell ref="AD72:AE72"/>
    <mergeCell ref="AF72:AH72"/>
    <mergeCell ref="A74:A75"/>
    <mergeCell ref="B74:D74"/>
    <mergeCell ref="E74:F75"/>
    <mergeCell ref="G74:J75"/>
    <mergeCell ref="K74:O75"/>
    <mergeCell ref="Q74:S74"/>
    <mergeCell ref="V74:X74"/>
    <mergeCell ref="AA74:AC74"/>
    <mergeCell ref="AE74:AF75"/>
    <mergeCell ref="AG74:AH75"/>
    <mergeCell ref="B75:D75"/>
    <mergeCell ref="P75:Q75"/>
    <mergeCell ref="S75:T75"/>
    <mergeCell ref="U75:V75"/>
    <mergeCell ref="X75:Y75"/>
    <mergeCell ref="Z75:AA75"/>
    <mergeCell ref="AC75:AD75"/>
    <mergeCell ref="E73:G73"/>
    <mergeCell ref="K73:L73"/>
    <mergeCell ref="N73:O73"/>
    <mergeCell ref="P73:Q73"/>
    <mergeCell ref="S73:T73"/>
    <mergeCell ref="U73:V73"/>
    <mergeCell ref="X73:Y73"/>
    <mergeCell ref="Z73:AA73"/>
    <mergeCell ref="AC73:AD73"/>
    <mergeCell ref="AE73:AF73"/>
    <mergeCell ref="AG73:AH73"/>
    <mergeCell ref="A76:A77"/>
    <mergeCell ref="B76:D76"/>
    <mergeCell ref="E76:F77"/>
    <mergeCell ref="G76:J77"/>
    <mergeCell ref="L76:N76"/>
    <mergeCell ref="P76:T77"/>
    <mergeCell ref="AA78:AC78"/>
    <mergeCell ref="V76:X76"/>
    <mergeCell ref="AA76:AC76"/>
    <mergeCell ref="A78:A79"/>
    <mergeCell ref="AE76:AF77"/>
    <mergeCell ref="AG76:AH77"/>
    <mergeCell ref="B77:D77"/>
    <mergeCell ref="K77:L77"/>
    <mergeCell ref="N77:O77"/>
    <mergeCell ref="U77:V77"/>
    <mergeCell ref="X77:Y77"/>
    <mergeCell ref="Z79:AA79"/>
    <mergeCell ref="AC79:AD79"/>
    <mergeCell ref="AC77:AD77"/>
    <mergeCell ref="B78:D78"/>
    <mergeCell ref="E78:F79"/>
    <mergeCell ref="G78:J79"/>
    <mergeCell ref="L78:N78"/>
    <mergeCell ref="Q78:S78"/>
    <mergeCell ref="U78:Y79"/>
    <mergeCell ref="Z77:AA77"/>
    <mergeCell ref="AE78:AF79"/>
    <mergeCell ref="AG78:AH79"/>
    <mergeCell ref="B79:D79"/>
    <mergeCell ref="K79:L79"/>
    <mergeCell ref="N79:O79"/>
    <mergeCell ref="P79:Q79"/>
    <mergeCell ref="S79:T79"/>
    <mergeCell ref="AE80:AF81"/>
    <mergeCell ref="AG80:AH81"/>
    <mergeCell ref="B81:D81"/>
    <mergeCell ref="G81:J81"/>
    <mergeCell ref="K81:L81"/>
    <mergeCell ref="N81:O81"/>
    <mergeCell ref="P81:Q81"/>
    <mergeCell ref="S81:T81"/>
    <mergeCell ref="U81:V81"/>
    <mergeCell ref="X81:Y81"/>
    <mergeCell ref="A80:A81"/>
    <mergeCell ref="B80:D80"/>
    <mergeCell ref="E80:F81"/>
    <mergeCell ref="A86:F86"/>
    <mergeCell ref="K86:L86"/>
    <mergeCell ref="R86:S86"/>
    <mergeCell ref="Y86:Z86"/>
    <mergeCell ref="G80:J80"/>
    <mergeCell ref="L80:N80"/>
    <mergeCell ref="Q80:S80"/>
    <mergeCell ref="V80:X80"/>
    <mergeCell ref="Z80:AD81"/>
    <mergeCell ref="A93:A94"/>
    <mergeCell ref="B93:B94"/>
    <mergeCell ref="C93:E93"/>
    <mergeCell ref="F93:G94"/>
    <mergeCell ref="A84:F84"/>
    <mergeCell ref="A85:F85"/>
    <mergeCell ref="K85:L85"/>
    <mergeCell ref="R85:S85"/>
    <mergeCell ref="Y85:Z85"/>
    <mergeCell ref="H93:K93"/>
    <mergeCell ref="V93:X93"/>
    <mergeCell ref="Y93:Z94"/>
    <mergeCell ref="AF86:AG86"/>
    <mergeCell ref="K87:L87"/>
    <mergeCell ref="R87:S87"/>
    <mergeCell ref="B89:H89"/>
    <mergeCell ref="A91:A92"/>
    <mergeCell ref="B91:B92"/>
    <mergeCell ref="C91:E91"/>
    <mergeCell ref="F91:G92"/>
    <mergeCell ref="H91:K91"/>
    <mergeCell ref="V91:X91"/>
    <mergeCell ref="Y91:Z92"/>
    <mergeCell ref="AA91:AD91"/>
    <mergeCell ref="AE91:AE92"/>
    <mergeCell ref="AF91:AF92"/>
    <mergeCell ref="C92:E92"/>
    <mergeCell ref="H92:K92"/>
    <mergeCell ref="V92:X92"/>
    <mergeCell ref="AA92:AD92"/>
    <mergeCell ref="AA93:AD93"/>
    <mergeCell ref="AE93:AE94"/>
    <mergeCell ref="AF93:AF94"/>
    <mergeCell ref="C94:E94"/>
    <mergeCell ref="H94:K94"/>
    <mergeCell ref="V94:X94"/>
    <mergeCell ref="AA94:AD94"/>
    <mergeCell ref="AF95:AF96"/>
    <mergeCell ref="C96:E96"/>
    <mergeCell ref="H96:K96"/>
    <mergeCell ref="V96:X96"/>
    <mergeCell ref="AA96:AD96"/>
    <mergeCell ref="V95:X95"/>
    <mergeCell ref="Y95:Z96"/>
    <mergeCell ref="A104:A105"/>
    <mergeCell ref="B104:B105"/>
    <mergeCell ref="A95:A96"/>
    <mergeCell ref="B95:B96"/>
    <mergeCell ref="C95:E95"/>
    <mergeCell ref="F95:G96"/>
    <mergeCell ref="H95:K95"/>
    <mergeCell ref="AA95:AD95"/>
    <mergeCell ref="AE95:AE96"/>
    <mergeCell ref="C104:E104"/>
    <mergeCell ref="F104:G105"/>
    <mergeCell ref="H104:K104"/>
    <mergeCell ref="V104:X104"/>
    <mergeCell ref="Y104:Z105"/>
    <mergeCell ref="AA104:AD104"/>
    <mergeCell ref="AE104:AE105"/>
    <mergeCell ref="Y97:Z98"/>
    <mergeCell ref="A97:A98"/>
    <mergeCell ref="B97:B98"/>
    <mergeCell ref="C97:E97"/>
    <mergeCell ref="F97:G98"/>
    <mergeCell ref="H97:K97"/>
    <mergeCell ref="V97:X97"/>
    <mergeCell ref="AA97:AD97"/>
    <mergeCell ref="AF97:AF98"/>
    <mergeCell ref="C98:E98"/>
    <mergeCell ref="H98:K98"/>
    <mergeCell ref="V98:X98"/>
    <mergeCell ref="AA98:AD98"/>
    <mergeCell ref="B100:H100"/>
    <mergeCell ref="A102:A103"/>
    <mergeCell ref="B102:B103"/>
    <mergeCell ref="C102:E102"/>
    <mergeCell ref="F102:G103"/>
    <mergeCell ref="H102:K102"/>
    <mergeCell ref="V102:X102"/>
    <mergeCell ref="Y102:Z103"/>
    <mergeCell ref="AA102:AD102"/>
    <mergeCell ref="AE102:AE103"/>
    <mergeCell ref="AF102:AF103"/>
    <mergeCell ref="C103:E103"/>
    <mergeCell ref="H103:K103"/>
    <mergeCell ref="V103:X103"/>
    <mergeCell ref="AA103:AD103"/>
    <mergeCell ref="AE97:AE98"/>
    <mergeCell ref="AF104:AF105"/>
    <mergeCell ref="C105:E105"/>
    <mergeCell ref="H105:K105"/>
    <mergeCell ref="V105:X105"/>
    <mergeCell ref="AA105:AD105"/>
    <mergeCell ref="AF106:AF107"/>
    <mergeCell ref="C107:E107"/>
    <mergeCell ref="H107:K107"/>
    <mergeCell ref="V107:X107"/>
    <mergeCell ref="AA107:AD107"/>
    <mergeCell ref="V106:X106"/>
    <mergeCell ref="Y106:Z107"/>
    <mergeCell ref="A115:A116"/>
    <mergeCell ref="B115:B116"/>
    <mergeCell ref="A106:A107"/>
    <mergeCell ref="B106:B107"/>
    <mergeCell ref="C106:E106"/>
    <mergeCell ref="F106:G107"/>
    <mergeCell ref="H106:K106"/>
    <mergeCell ref="AA106:AD106"/>
    <mergeCell ref="AE106:AE107"/>
    <mergeCell ref="A113:A114"/>
    <mergeCell ref="B113:B114"/>
    <mergeCell ref="C113:E113"/>
    <mergeCell ref="F113:G114"/>
    <mergeCell ref="H113:K113"/>
    <mergeCell ref="V113:X113"/>
    <mergeCell ref="Y113:Z114"/>
    <mergeCell ref="AA113:AD113"/>
    <mergeCell ref="AE113:AE114"/>
    <mergeCell ref="C114:E114"/>
    <mergeCell ref="H114:K114"/>
    <mergeCell ref="V114:X114"/>
    <mergeCell ref="AA114:AD114"/>
    <mergeCell ref="Y108:Z109"/>
    <mergeCell ref="A108:A109"/>
    <mergeCell ref="AF115:AF116"/>
    <mergeCell ref="C116:E116"/>
    <mergeCell ref="H116:K116"/>
    <mergeCell ref="V116:X116"/>
    <mergeCell ref="AA116:AD116"/>
    <mergeCell ref="V117:X117"/>
    <mergeCell ref="Y117:Z118"/>
    <mergeCell ref="AF108:AF109"/>
    <mergeCell ref="C109:E109"/>
    <mergeCell ref="H109:K109"/>
    <mergeCell ref="V109:X109"/>
    <mergeCell ref="AA109:AD109"/>
    <mergeCell ref="B111:H111"/>
    <mergeCell ref="AF113:AF114"/>
    <mergeCell ref="B108:B109"/>
    <mergeCell ref="C108:E108"/>
    <mergeCell ref="F108:G109"/>
    <mergeCell ref="H108:K108"/>
    <mergeCell ref="V108:X108"/>
    <mergeCell ref="AA108:AD108"/>
    <mergeCell ref="AE108:AE109"/>
    <mergeCell ref="H119:K119"/>
    <mergeCell ref="V119:X119"/>
    <mergeCell ref="AA119:AD119"/>
    <mergeCell ref="AE119:AE120"/>
    <mergeCell ref="C115:E115"/>
    <mergeCell ref="F115:G116"/>
    <mergeCell ref="H115:K115"/>
    <mergeCell ref="V115:X115"/>
    <mergeCell ref="Y115:Z116"/>
    <mergeCell ref="AA115:AD115"/>
    <mergeCell ref="AE115:AE116"/>
    <mergeCell ref="A117:A118"/>
    <mergeCell ref="B117:B118"/>
    <mergeCell ref="C117:E117"/>
    <mergeCell ref="F117:G118"/>
    <mergeCell ref="H117:K117"/>
    <mergeCell ref="AA117:AD117"/>
    <mergeCell ref="AE117:AE118"/>
    <mergeCell ref="AF117:AF118"/>
    <mergeCell ref="C118:E118"/>
    <mergeCell ref="H118:K118"/>
    <mergeCell ref="V118:X118"/>
    <mergeCell ref="AA118:AD118"/>
    <mergeCell ref="AF119:AF120"/>
    <mergeCell ref="C120:E120"/>
    <mergeCell ref="H120:K120"/>
    <mergeCell ref="V120:X120"/>
    <mergeCell ref="AA120:AD120"/>
    <mergeCell ref="Y121:Z122"/>
    <mergeCell ref="A121:A122"/>
    <mergeCell ref="B121:B122"/>
    <mergeCell ref="C121:E121"/>
    <mergeCell ref="F121:G122"/>
    <mergeCell ref="H121:K121"/>
    <mergeCell ref="V121:X121"/>
    <mergeCell ref="AA121:AD121"/>
    <mergeCell ref="AE121:AE122"/>
    <mergeCell ref="AF121:AF122"/>
    <mergeCell ref="C122:E122"/>
    <mergeCell ref="H122:K122"/>
    <mergeCell ref="V122:X122"/>
    <mergeCell ref="AA122:AD122"/>
    <mergeCell ref="Y119:Z120"/>
    <mergeCell ref="A119:A120"/>
    <mergeCell ref="B119:B120"/>
    <mergeCell ref="C119:E119"/>
    <mergeCell ref="F119:G120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89" fitToHeight="2" orientation="portrait" blackAndWhite="1" verticalDpi="300" r:id="rId1"/>
  <headerFooter alignWithMargins="0">
    <oddFooter>&amp;C&amp;10-12-</oddFooter>
  </headerFooter>
  <rowBreaks count="1" manualBreakCount="1"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P180"/>
  <sheetViews>
    <sheetView view="pageBreakPreview" topLeftCell="A2" zoomScale="130" zoomScaleNormal="100" zoomScaleSheetLayoutView="130" workbookViewId="0">
      <selection activeCell="S56" sqref="S56: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369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1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</row>
    <row r="3" spans="1:41" ht="15" customHeight="1">
      <c r="B3" s="2" t="s">
        <v>62</v>
      </c>
      <c r="C3" s="321" t="s">
        <v>1</v>
      </c>
      <c r="D3" s="321"/>
      <c r="E3" s="321"/>
      <c r="F3" s="321"/>
      <c r="G3" s="321"/>
      <c r="H3" s="2" t="s">
        <v>63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41" s="19" customFormat="1" ht="15" customHeight="1">
      <c r="Y4" s="338">
        <v>21</v>
      </c>
      <c r="Z4" s="338"/>
      <c r="AA4" s="337" t="s">
        <v>64</v>
      </c>
      <c r="AB4" s="337"/>
      <c r="AC4" s="337"/>
    </row>
    <row r="5" spans="1:41" s="21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濱西</v>
      </c>
      <c r="L5" s="484"/>
      <c r="M5" s="36" t="s">
        <v>18</v>
      </c>
      <c r="N5" s="484" t="str">
        <f>B7</f>
        <v>横山</v>
      </c>
      <c r="O5" s="484"/>
      <c r="P5" s="486" t="str">
        <f>B8</f>
        <v>黒田</v>
      </c>
      <c r="Q5" s="484"/>
      <c r="R5" s="36" t="s">
        <v>18</v>
      </c>
      <c r="S5" s="484" t="str">
        <f>B9</f>
        <v>尾崎</v>
      </c>
      <c r="T5" s="487"/>
      <c r="U5" s="484" t="str">
        <f>B10</f>
        <v>灰田</v>
      </c>
      <c r="V5" s="484"/>
      <c r="W5" s="36" t="s">
        <v>18</v>
      </c>
      <c r="X5" s="484" t="str">
        <f>B11</f>
        <v>山本</v>
      </c>
      <c r="Y5" s="484"/>
      <c r="Z5" s="395" t="s">
        <v>17</v>
      </c>
      <c r="AA5" s="396"/>
      <c r="AB5" s="397" t="s">
        <v>13</v>
      </c>
      <c r="AC5" s="398"/>
    </row>
    <row r="6" spans="1:41" s="21" customFormat="1" ht="15" customHeight="1">
      <c r="A6" s="408">
        <v>1</v>
      </c>
      <c r="B6" s="470" t="s">
        <v>172</v>
      </c>
      <c r="C6" s="470"/>
      <c r="D6" s="470"/>
      <c r="E6" s="492" t="s">
        <v>108</v>
      </c>
      <c r="F6" s="492"/>
      <c r="G6" s="492" t="s">
        <v>90</v>
      </c>
      <c r="H6" s="492"/>
      <c r="I6" s="492"/>
      <c r="J6" s="494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濱西</v>
      </c>
      <c r="AL6" s="21" t="str">
        <f>B7</f>
        <v>横山</v>
      </c>
      <c r="AM6" s="19" t="str">
        <f>E6</f>
        <v>(高)</v>
      </c>
      <c r="AN6" s="19" t="str">
        <f>G6</f>
        <v>ピンポン館</v>
      </c>
      <c r="AO6" s="19" t="str">
        <f>IF(G7="",G6,G7)</f>
        <v>ピンポン館</v>
      </c>
    </row>
    <row r="7" spans="1:41" s="21" customFormat="1" ht="15" customHeight="1">
      <c r="A7" s="408"/>
      <c r="B7" s="371" t="s">
        <v>101</v>
      </c>
      <c r="C7" s="371"/>
      <c r="D7" s="371"/>
      <c r="E7" s="480"/>
      <c r="F7" s="480"/>
      <c r="G7" s="478"/>
      <c r="H7" s="478"/>
      <c r="I7" s="478"/>
      <c r="J7" s="479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1</v>
      </c>
      <c r="T7" s="366"/>
      <c r="U7" s="364">
        <v>2</v>
      </c>
      <c r="V7" s="364"/>
      <c r="W7" s="2" t="s">
        <v>8</v>
      </c>
      <c r="X7" s="364">
        <v>0</v>
      </c>
      <c r="Y7" s="366"/>
      <c r="Z7" s="360"/>
      <c r="AA7" s="361"/>
      <c r="AB7" s="361"/>
      <c r="AC7" s="362"/>
      <c r="AM7" s="19"/>
      <c r="AN7" s="19"/>
      <c r="AO7" s="19"/>
    </row>
    <row r="8" spans="1:41" s="21" customFormat="1" ht="15" customHeight="1">
      <c r="A8" s="399">
        <v>2</v>
      </c>
      <c r="B8" s="491" t="s">
        <v>374</v>
      </c>
      <c r="C8" s="491"/>
      <c r="D8" s="491"/>
      <c r="E8" s="492" t="s">
        <v>106</v>
      </c>
      <c r="F8" s="492"/>
      <c r="G8" s="492" t="s">
        <v>85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329">
        <f>IF(AND(L8="",Q8="",V8=""),"",COUNTIF(K8:Y9,"○")*2+COUNTIF(K8:Y9,"×"))</f>
        <v>3</v>
      </c>
      <c r="AA8" s="330"/>
      <c r="AB8" s="330">
        <f>IF(Z8="","",RANK(Z8,Z6:AA11,))</f>
        <v>2</v>
      </c>
      <c r="AC8" s="333"/>
      <c r="AJ8" s="21" t="str">
        <f>D5&amp;AB8</f>
        <v>Ａ2</v>
      </c>
      <c r="AK8" s="21" t="str">
        <f>B8</f>
        <v>黒田</v>
      </c>
      <c r="AL8" s="21" t="str">
        <f>B9</f>
        <v>尾崎</v>
      </c>
      <c r="AM8" s="19" t="str">
        <f>E8</f>
        <v>(香)</v>
      </c>
      <c r="AN8" s="19" t="str">
        <f>G8</f>
        <v>丸亀ＳＣ</v>
      </c>
      <c r="AO8" s="19" t="str">
        <f>IF(G9="",G8,G9)</f>
        <v>クローバ</v>
      </c>
    </row>
    <row r="9" spans="1:41" s="21" customFormat="1" ht="15" customHeight="1">
      <c r="A9" s="422"/>
      <c r="B9" s="321" t="s">
        <v>275</v>
      </c>
      <c r="C9" s="321"/>
      <c r="D9" s="321"/>
      <c r="E9" s="478"/>
      <c r="F9" s="478"/>
      <c r="G9" s="478" t="s">
        <v>219</v>
      </c>
      <c r="H9" s="478"/>
      <c r="I9" s="478"/>
      <c r="J9" s="479"/>
      <c r="K9" s="374">
        <f>IF(S7="","",S7)</f>
        <v>1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368"/>
      <c r="AA9" s="369"/>
      <c r="AB9" s="369"/>
      <c r="AC9" s="370"/>
      <c r="AM9" s="19"/>
      <c r="AN9" s="19"/>
      <c r="AO9" s="19"/>
    </row>
    <row r="10" spans="1:41" s="21" customFormat="1" ht="15" customHeight="1">
      <c r="A10" s="341">
        <v>3</v>
      </c>
      <c r="B10" s="482" t="s">
        <v>873</v>
      </c>
      <c r="C10" s="482"/>
      <c r="D10" s="482"/>
      <c r="E10" s="492" t="s">
        <v>105</v>
      </c>
      <c r="F10" s="492"/>
      <c r="G10" s="492" t="s">
        <v>234</v>
      </c>
      <c r="H10" s="492"/>
      <c r="I10" s="492"/>
      <c r="J10" s="494"/>
      <c r="K10" s="66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×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2</v>
      </c>
      <c r="AA10" s="361"/>
      <c r="AB10" s="361">
        <f>IF(Z10="","",RANK(Z10,Z6:AA11,))</f>
        <v>3</v>
      </c>
      <c r="AC10" s="362"/>
      <c r="AJ10" s="21" t="str">
        <f>D5&amp;AB10</f>
        <v>Ａ3</v>
      </c>
      <c r="AK10" s="21" t="str">
        <f>B10</f>
        <v>灰田</v>
      </c>
      <c r="AL10" s="21" t="str">
        <f>B11</f>
        <v>山本</v>
      </c>
      <c r="AM10" s="19" t="str">
        <f>E10</f>
        <v>(徳)</v>
      </c>
      <c r="AN10" s="19" t="str">
        <f>G10</f>
        <v>フレンド</v>
      </c>
      <c r="AO10" s="19" t="str">
        <f>IF(G11="",G10,G11)</f>
        <v>ふれあい</v>
      </c>
    </row>
    <row r="11" spans="1:41" s="21" customFormat="1" ht="15" customHeight="1">
      <c r="A11" s="342"/>
      <c r="B11" s="308" t="s">
        <v>164</v>
      </c>
      <c r="C11" s="308"/>
      <c r="D11" s="308"/>
      <c r="E11" s="472"/>
      <c r="F11" s="472"/>
      <c r="G11" s="472" t="s">
        <v>178</v>
      </c>
      <c r="H11" s="472"/>
      <c r="I11" s="472"/>
      <c r="J11" s="476"/>
      <c r="K11" s="335">
        <f>IF(X7="","",X7)</f>
        <v>0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0</v>
      </c>
      <c r="Q11" s="336"/>
      <c r="R11" s="6" t="s">
        <v>8</v>
      </c>
      <c r="S11" s="336">
        <f>IF(U9="","",U9)</f>
        <v>2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4.5" customHeight="1"/>
    <row r="13" spans="1:41" s="21" customFormat="1" ht="1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21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江見</v>
      </c>
      <c r="L14" s="484"/>
      <c r="M14" s="36" t="s">
        <v>18</v>
      </c>
      <c r="N14" s="484" t="str">
        <f>B16</f>
        <v>香西</v>
      </c>
      <c r="O14" s="484"/>
      <c r="P14" s="486" t="str">
        <f>B17</f>
        <v>佐々木</v>
      </c>
      <c r="Q14" s="484"/>
      <c r="R14" s="36" t="s">
        <v>18</v>
      </c>
      <c r="S14" s="484" t="str">
        <f>B18</f>
        <v>原</v>
      </c>
      <c r="T14" s="487"/>
      <c r="U14" s="484" t="str">
        <f>B19</f>
        <v>田中</v>
      </c>
      <c r="V14" s="484"/>
      <c r="W14" s="36" t="s">
        <v>18</v>
      </c>
      <c r="X14" s="484" t="str">
        <f>B20</f>
        <v>田中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22">
        <v>1</v>
      </c>
      <c r="B15" s="470" t="s">
        <v>206</v>
      </c>
      <c r="C15" s="470"/>
      <c r="D15" s="470"/>
      <c r="E15" s="492" t="s">
        <v>106</v>
      </c>
      <c r="F15" s="492"/>
      <c r="G15" s="492" t="s">
        <v>208</v>
      </c>
      <c r="H15" s="492"/>
      <c r="I15" s="492"/>
      <c r="J15" s="494"/>
      <c r="K15" s="485"/>
      <c r="L15" s="485"/>
      <c r="M15" s="485"/>
      <c r="N15" s="485"/>
      <c r="O15" s="485"/>
      <c r="P15" s="48"/>
      <c r="Q15" s="388" t="str">
        <f>IF(P16="","",IF(P16&gt;S16,"○","×"))</f>
        <v>○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="AA15" s="496"/>
      <c r="AB15" s="496">
        <f>IF(Z15="","",RANK(Z15,Z15:AA20,))</f>
        <v>1</v>
      </c>
      <c r="AC15" s="497"/>
      <c r="AJ15" s="21" t="str">
        <f>D14&amp;AB15</f>
        <v>Ｂ1</v>
      </c>
      <c r="AK15" s="21" t="str">
        <f>B15</f>
        <v>江見</v>
      </c>
      <c r="AL15" s="21" t="str">
        <f>B16</f>
        <v>香西</v>
      </c>
      <c r="AM15" s="19" t="str">
        <f>E15</f>
        <v>(香)</v>
      </c>
      <c r="AN15" s="19" t="str">
        <f>G15</f>
        <v>ＥＳ高松</v>
      </c>
      <c r="AO15" s="19" t="str">
        <f>IF(G16="",G15,G16)</f>
        <v>ＥＳ高松</v>
      </c>
    </row>
    <row r="16" spans="1:41" s="21" customFormat="1" ht="15" customHeight="1">
      <c r="A16" s="422"/>
      <c r="B16" s="371" t="s">
        <v>207</v>
      </c>
      <c r="C16" s="371"/>
      <c r="D16" s="371"/>
      <c r="E16" s="478"/>
      <c r="F16" s="478"/>
      <c r="G16" s="480"/>
      <c r="H16" s="480"/>
      <c r="I16" s="480"/>
      <c r="J16" s="481"/>
      <c r="K16" s="357"/>
      <c r="L16" s="357"/>
      <c r="M16" s="357"/>
      <c r="N16" s="357"/>
      <c r="O16" s="357"/>
      <c r="P16" s="365">
        <v>2</v>
      </c>
      <c r="Q16" s="364"/>
      <c r="R16" s="2" t="s">
        <v>8</v>
      </c>
      <c r="S16" s="364">
        <v>0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41">
        <v>2</v>
      </c>
      <c r="B17" s="491" t="s">
        <v>135</v>
      </c>
      <c r="C17" s="491"/>
      <c r="D17" s="491"/>
      <c r="E17" s="492" t="s">
        <v>105</v>
      </c>
      <c r="F17" s="492"/>
      <c r="G17" s="492" t="s">
        <v>302</v>
      </c>
      <c r="H17" s="492"/>
      <c r="I17" s="492"/>
      <c r="J17" s="494"/>
      <c r="K17" s="63"/>
      <c r="L17" s="346" t="str">
        <f>IF(K18="","",IF(K18&gt;N18,"○","×"))</f>
        <v>×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×</v>
      </c>
      <c r="W17" s="346"/>
      <c r="X17" s="346"/>
      <c r="Y17" s="63"/>
      <c r="Z17" s="329">
        <f>IF(AND(L17="",Q17="",V17=""),"",COUNTIF(K17:Y18,"○")*2+COUNTIF(K17:Y18,"×"))</f>
        <v>2</v>
      </c>
      <c r="AA17" s="330"/>
      <c r="AB17" s="330">
        <f>IF(Z17="","",RANK(Z17,Z15:AA20,))</f>
        <v>3</v>
      </c>
      <c r="AC17" s="333"/>
      <c r="AJ17" s="21" t="str">
        <f>D14&amp;AB17</f>
        <v>Ｂ3</v>
      </c>
      <c r="AK17" s="21" t="str">
        <f>B17</f>
        <v>佐々木</v>
      </c>
      <c r="AL17" s="21" t="str">
        <f>B18</f>
        <v>原</v>
      </c>
      <c r="AM17" s="19" t="str">
        <f>E17</f>
        <v>(徳)</v>
      </c>
      <c r="AN17" s="19" t="str">
        <f>G17</f>
        <v>名西クラブ</v>
      </c>
      <c r="AO17" s="19" t="str">
        <f>IF(G18="",G17,G18)</f>
        <v>名西クラブ</v>
      </c>
    </row>
    <row r="18" spans="1:41" s="21" customFormat="1" ht="15" customHeight="1">
      <c r="A18" s="353"/>
      <c r="B18" s="371" t="s">
        <v>278</v>
      </c>
      <c r="C18" s="371"/>
      <c r="D18" s="371"/>
      <c r="E18" s="480"/>
      <c r="F18" s="480"/>
      <c r="G18" s="480"/>
      <c r="H18" s="480"/>
      <c r="I18" s="480"/>
      <c r="J18" s="481"/>
      <c r="K18" s="374">
        <f>IF(S16="","",S16)</f>
        <v>0</v>
      </c>
      <c r="L18" s="374"/>
      <c r="M18" s="5" t="s">
        <v>8</v>
      </c>
      <c r="N18" s="374">
        <f>IF(P16="","",P16)</f>
        <v>2</v>
      </c>
      <c r="O18" s="374"/>
      <c r="P18" s="379"/>
      <c r="Q18" s="380"/>
      <c r="R18" s="380"/>
      <c r="S18" s="380"/>
      <c r="T18" s="381"/>
      <c r="U18" s="374">
        <v>1</v>
      </c>
      <c r="V18" s="374"/>
      <c r="W18" s="5" t="s">
        <v>8</v>
      </c>
      <c r="X18" s="374">
        <v>2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120</v>
      </c>
      <c r="C19" s="482"/>
      <c r="D19" s="482"/>
      <c r="E19" s="492" t="s">
        <v>108</v>
      </c>
      <c r="F19" s="492"/>
      <c r="G19" s="492" t="s">
        <v>378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○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3</v>
      </c>
      <c r="AA19" s="361"/>
      <c r="AB19" s="361">
        <f>IF(Z19="","",RANK(Z19,Z15:AA20,))</f>
        <v>2</v>
      </c>
      <c r="AC19" s="362"/>
      <c r="AJ19" s="21" t="str">
        <f>D14&amp;AB19</f>
        <v>Ｂ2</v>
      </c>
      <c r="AK19" s="21" t="str">
        <f>B19</f>
        <v>田中</v>
      </c>
      <c r="AL19" s="21" t="str">
        <f>B20</f>
        <v>田中</v>
      </c>
      <c r="AM19" s="19" t="str">
        <f>E19</f>
        <v>(高)</v>
      </c>
      <c r="AN19" s="19" t="str">
        <f>G19</f>
        <v>ＴＴＣ波多</v>
      </c>
      <c r="AO19" s="19" t="str">
        <f>IF(G20="",G19,G20)</f>
        <v>のじぎく</v>
      </c>
    </row>
    <row r="20" spans="1:41" s="21" customFormat="1" ht="15" customHeight="1">
      <c r="A20" s="342"/>
      <c r="B20" s="308" t="s">
        <v>120</v>
      </c>
      <c r="C20" s="308"/>
      <c r="D20" s="308"/>
      <c r="E20" s="472"/>
      <c r="F20" s="472"/>
      <c r="G20" s="472" t="s">
        <v>379</v>
      </c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2</v>
      </c>
      <c r="Q20" s="336"/>
      <c r="R20" s="6" t="s">
        <v>8</v>
      </c>
      <c r="S20" s="336">
        <f>IF(U18="","",U18)</f>
        <v>1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4.5" customHeight="1"/>
    <row r="22" spans="1:41" s="21" customFormat="1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22</v>
      </c>
      <c r="Z22" s="338"/>
      <c r="AA22" s="337" t="s">
        <v>2</v>
      </c>
      <c r="AB22" s="338"/>
      <c r="AC22" s="338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392"/>
      <c r="G23" s="392"/>
      <c r="H23" s="29"/>
      <c r="I23" s="29"/>
      <c r="J23" s="26"/>
      <c r="K23" s="484" t="str">
        <f>B24</f>
        <v>村上</v>
      </c>
      <c r="L23" s="484"/>
      <c r="M23" s="36" t="s">
        <v>18</v>
      </c>
      <c r="N23" s="484" t="str">
        <f>B25</f>
        <v>鎌田</v>
      </c>
      <c r="O23" s="484"/>
      <c r="P23" s="486" t="str">
        <f>B26</f>
        <v>片座</v>
      </c>
      <c r="Q23" s="484"/>
      <c r="R23" s="36" t="s">
        <v>18</v>
      </c>
      <c r="S23" s="484" t="str">
        <f>B27</f>
        <v>塚本</v>
      </c>
      <c r="T23" s="487"/>
      <c r="U23" s="484" t="str">
        <f>B28</f>
        <v>細谷</v>
      </c>
      <c r="V23" s="484"/>
      <c r="W23" s="36" t="s">
        <v>18</v>
      </c>
      <c r="X23" s="484" t="str">
        <f>B29</f>
        <v>竹内</v>
      </c>
      <c r="Y23" s="484"/>
      <c r="Z23" s="395" t="s">
        <v>17</v>
      </c>
      <c r="AA23" s="396"/>
      <c r="AB23" s="397" t="s">
        <v>13</v>
      </c>
      <c r="AC23" s="398"/>
    </row>
    <row r="24" spans="1:41" s="21" customFormat="1" ht="15" customHeight="1">
      <c r="A24" s="408">
        <v>1</v>
      </c>
      <c r="B24" s="470" t="s">
        <v>114</v>
      </c>
      <c r="C24" s="470"/>
      <c r="D24" s="470"/>
      <c r="E24" s="478" t="s">
        <v>105</v>
      </c>
      <c r="F24" s="478"/>
      <c r="G24" s="478" t="s">
        <v>87</v>
      </c>
      <c r="H24" s="478"/>
      <c r="I24" s="478"/>
      <c r="J24" s="479"/>
      <c r="K24" s="485"/>
      <c r="L24" s="485"/>
      <c r="M24" s="485"/>
      <c r="N24" s="485"/>
      <c r="O24" s="485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○</v>
      </c>
      <c r="W24" s="388"/>
      <c r="X24" s="388"/>
      <c r="Y24" s="59"/>
      <c r="Z24" s="495">
        <f>IF(AND(L24="",Q24="",V24=""),"",COUNTIF(K24:Y25,"○")*2+COUNTIF(K24:Y25,"×"))</f>
        <v>4</v>
      </c>
      <c r="AA24" s="496"/>
      <c r="AB24" s="496">
        <f>IF(Z24="","",RANK(Z24,Z24:AA29,))</f>
        <v>1</v>
      </c>
      <c r="AC24" s="497"/>
      <c r="AJ24" s="21" t="str">
        <f>D23&amp;AB24</f>
        <v>Ｃ1</v>
      </c>
      <c r="AK24" s="21" t="str">
        <f>B24</f>
        <v>村上</v>
      </c>
      <c r="AL24" s="21" t="str">
        <f>B25</f>
        <v>鎌田</v>
      </c>
      <c r="AM24" s="19" t="str">
        <f>E24</f>
        <v>(徳)</v>
      </c>
      <c r="AN24" s="19" t="str">
        <f>G24</f>
        <v>北島クラブ</v>
      </c>
      <c r="AO24" s="19" t="str">
        <f>IF(G25="",G24,G25)</f>
        <v>北島クラブ</v>
      </c>
    </row>
    <row r="25" spans="1:41" s="21" customFormat="1" ht="15" customHeight="1">
      <c r="A25" s="408"/>
      <c r="B25" s="371" t="s">
        <v>166</v>
      </c>
      <c r="C25" s="371"/>
      <c r="D25" s="371"/>
      <c r="E25" s="480"/>
      <c r="F25" s="480"/>
      <c r="G25" s="480"/>
      <c r="H25" s="480"/>
      <c r="I25" s="480"/>
      <c r="J25" s="481"/>
      <c r="K25" s="357"/>
      <c r="L25" s="357"/>
      <c r="M25" s="357"/>
      <c r="N25" s="357"/>
      <c r="O25" s="357"/>
      <c r="P25" s="365">
        <v>2</v>
      </c>
      <c r="Q25" s="364"/>
      <c r="R25" s="2" t="s">
        <v>8</v>
      </c>
      <c r="S25" s="364">
        <v>1</v>
      </c>
      <c r="T25" s="366"/>
      <c r="U25" s="364">
        <v>2</v>
      </c>
      <c r="V25" s="364"/>
      <c r="W25" s="2" t="s">
        <v>8</v>
      </c>
      <c r="X25" s="364">
        <v>0</v>
      </c>
      <c r="Y25" s="366"/>
      <c r="Z25" s="360"/>
      <c r="AA25" s="361"/>
      <c r="AB25" s="361"/>
      <c r="AC25" s="362"/>
      <c r="AM25" s="19"/>
      <c r="AN25" s="19"/>
      <c r="AO25" s="19"/>
    </row>
    <row r="26" spans="1:41" s="21" customFormat="1" ht="15" customHeight="1">
      <c r="A26" s="341">
        <v>2</v>
      </c>
      <c r="B26" s="491" t="s">
        <v>380</v>
      </c>
      <c r="C26" s="491"/>
      <c r="D26" s="491"/>
      <c r="E26" s="492" t="s">
        <v>107</v>
      </c>
      <c r="F26" s="492"/>
      <c r="G26" s="492" t="s">
        <v>201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○</v>
      </c>
      <c r="W26" s="346"/>
      <c r="X26" s="346"/>
      <c r="Y26" s="63"/>
      <c r="Z26" s="329">
        <f>IF(AND(L26="",Q26="",V26=""),"",COUNTIF(K26:Y27,"○")*2+COUNTIF(K26:Y27,"×"))</f>
        <v>3</v>
      </c>
      <c r="AA26" s="330"/>
      <c r="AB26" s="330">
        <f>IF(Z26="","",RANK(Z26,Z24:AA29,))</f>
        <v>2</v>
      </c>
      <c r="AC26" s="333"/>
      <c r="AJ26" s="21" t="str">
        <f>D23&amp;AB26</f>
        <v>Ｃ2</v>
      </c>
      <c r="AK26" s="21" t="str">
        <f>B26</f>
        <v>片座</v>
      </c>
      <c r="AL26" s="21" t="str">
        <f>B27</f>
        <v>塚本</v>
      </c>
      <c r="AM26" s="19" t="str">
        <f>E26</f>
        <v>(愛)</v>
      </c>
      <c r="AN26" s="19" t="str">
        <f>G26</f>
        <v>ぷちとまと</v>
      </c>
      <c r="AO26" s="19" t="str">
        <f>IF(G27="",G26,G27)</f>
        <v>若葉クラブ</v>
      </c>
    </row>
    <row r="27" spans="1:41" s="21" customFormat="1" ht="15" customHeight="1">
      <c r="A27" s="408"/>
      <c r="B27" s="321" t="s">
        <v>221</v>
      </c>
      <c r="C27" s="321"/>
      <c r="D27" s="321"/>
      <c r="E27" s="478"/>
      <c r="F27" s="478"/>
      <c r="G27" s="478" t="s">
        <v>290</v>
      </c>
      <c r="H27" s="478"/>
      <c r="I27" s="478"/>
      <c r="J27" s="479"/>
      <c r="K27" s="374">
        <f>IF(S25="","",S25)</f>
        <v>1</v>
      </c>
      <c r="L27" s="374"/>
      <c r="M27" s="5" t="s">
        <v>8</v>
      </c>
      <c r="N27" s="374">
        <f>IF(P25="","",P25)</f>
        <v>2</v>
      </c>
      <c r="O27" s="374"/>
      <c r="P27" s="379"/>
      <c r="Q27" s="380"/>
      <c r="R27" s="380"/>
      <c r="S27" s="380"/>
      <c r="T27" s="381"/>
      <c r="U27" s="374">
        <v>2</v>
      </c>
      <c r="V27" s="374"/>
      <c r="W27" s="5" t="s">
        <v>8</v>
      </c>
      <c r="X27" s="374">
        <v>1</v>
      </c>
      <c r="Y27" s="374"/>
      <c r="Z27" s="368"/>
      <c r="AA27" s="369"/>
      <c r="AB27" s="369"/>
      <c r="AC27" s="370"/>
      <c r="AM27" s="19"/>
      <c r="AN27" s="19"/>
      <c r="AO27" s="19"/>
    </row>
    <row r="28" spans="1:41" s="21" customFormat="1" ht="15" customHeight="1">
      <c r="A28" s="399">
        <v>3</v>
      </c>
      <c r="B28" s="482" t="s">
        <v>269</v>
      </c>
      <c r="C28" s="482"/>
      <c r="D28" s="482"/>
      <c r="E28" s="492" t="s">
        <v>106</v>
      </c>
      <c r="F28" s="492"/>
      <c r="G28" s="492" t="s">
        <v>197</v>
      </c>
      <c r="H28" s="492"/>
      <c r="I28" s="492"/>
      <c r="J28" s="494"/>
      <c r="K28" s="66"/>
      <c r="L28" s="346" t="str">
        <f>IF(K29="","",IF(K29&gt;N29,"○","×"))</f>
        <v>×</v>
      </c>
      <c r="M28" s="346"/>
      <c r="N28" s="346"/>
      <c r="O28" s="63"/>
      <c r="P28" s="64"/>
      <c r="Q28" s="346" t="str">
        <f>IF(P29="","",IF(P29&gt;S29,"○","×"))</f>
        <v>×</v>
      </c>
      <c r="R28" s="346"/>
      <c r="S28" s="346"/>
      <c r="T28" s="67"/>
      <c r="U28" s="348"/>
      <c r="V28" s="348"/>
      <c r="W28" s="348"/>
      <c r="X28" s="348"/>
      <c r="Y28" s="349"/>
      <c r="Z28" s="360">
        <f>IF(AND(L28="",Q28="",V28=""),"",COUNTIF(K28:Y29,"○")*2+COUNTIF(K28:Y29,"×"))</f>
        <v>2</v>
      </c>
      <c r="AA28" s="361"/>
      <c r="AB28" s="361">
        <f>IF(Z28="","",RANK(Z28,Z24:AA29,))</f>
        <v>3</v>
      </c>
      <c r="AC28" s="362"/>
      <c r="AJ28" s="21" t="str">
        <f>D23&amp;AB28</f>
        <v>Ｃ3</v>
      </c>
      <c r="AK28" s="21" t="str">
        <f>B28</f>
        <v>細谷</v>
      </c>
      <c r="AL28" s="21" t="str">
        <f>B29</f>
        <v>竹内</v>
      </c>
      <c r="AM28" s="19" t="str">
        <f>E28</f>
        <v>(香)</v>
      </c>
      <c r="AN28" s="19" t="str">
        <f>G28</f>
        <v>綾川体協</v>
      </c>
      <c r="AO28" s="19" t="str">
        <f>IF(G29="",G28,G29)</f>
        <v>綾川体協</v>
      </c>
    </row>
    <row r="29" spans="1:41" s="21" customFormat="1" ht="15" customHeight="1">
      <c r="A29" s="442"/>
      <c r="B29" s="308" t="s">
        <v>266</v>
      </c>
      <c r="C29" s="308"/>
      <c r="D29" s="308"/>
      <c r="E29" s="472"/>
      <c r="F29" s="472"/>
      <c r="G29" s="472"/>
      <c r="H29" s="472"/>
      <c r="I29" s="472"/>
      <c r="J29" s="476"/>
      <c r="K29" s="335">
        <f>IF(X25="","",X25)</f>
        <v>0</v>
      </c>
      <c r="L29" s="336"/>
      <c r="M29" s="6" t="s">
        <v>8</v>
      </c>
      <c r="N29" s="336">
        <f>IF(U25="","",U25)</f>
        <v>2</v>
      </c>
      <c r="O29" s="336"/>
      <c r="P29" s="339">
        <f>IF(X27="","",X27)</f>
        <v>1</v>
      </c>
      <c r="Q29" s="336"/>
      <c r="R29" s="6" t="s">
        <v>8</v>
      </c>
      <c r="S29" s="336">
        <f>IF(U27="","",U27)</f>
        <v>2</v>
      </c>
      <c r="T29" s="340"/>
      <c r="U29" s="351"/>
      <c r="V29" s="351"/>
      <c r="W29" s="351"/>
      <c r="X29" s="351"/>
      <c r="Y29" s="352"/>
      <c r="Z29" s="331"/>
      <c r="AA29" s="332"/>
      <c r="AB29" s="332"/>
      <c r="AC29" s="334"/>
    </row>
    <row r="30" spans="1:41" s="21" customFormat="1" ht="4.5" customHeight="1"/>
    <row r="31" spans="1:41" s="21" customFormat="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22</v>
      </c>
      <c r="Z31" s="338"/>
      <c r="AA31" s="337" t="s">
        <v>2</v>
      </c>
      <c r="AB31" s="338"/>
      <c r="AC31" s="338"/>
    </row>
    <row r="32" spans="1:41" s="21" customFormat="1" ht="15" customHeight="1">
      <c r="A32" s="25"/>
      <c r="B32" s="29"/>
      <c r="C32" s="29"/>
      <c r="D32" s="4" t="s">
        <v>6</v>
      </c>
      <c r="E32" s="483" t="s">
        <v>25</v>
      </c>
      <c r="F32" s="392"/>
      <c r="G32" s="392"/>
      <c r="H32" s="29"/>
      <c r="I32" s="29"/>
      <c r="J32" s="26"/>
      <c r="K32" s="484" t="str">
        <f>B33</f>
        <v>日浦</v>
      </c>
      <c r="L32" s="484"/>
      <c r="M32" s="36" t="s">
        <v>18</v>
      </c>
      <c r="N32" s="484" t="str">
        <f>B34</f>
        <v>香美</v>
      </c>
      <c r="O32" s="484"/>
      <c r="P32" s="486" t="str">
        <f>B35</f>
        <v>氏家</v>
      </c>
      <c r="Q32" s="484"/>
      <c r="R32" s="36" t="s">
        <v>18</v>
      </c>
      <c r="S32" s="484" t="str">
        <f>B36</f>
        <v>佐々木</v>
      </c>
      <c r="T32" s="487"/>
      <c r="U32" s="484" t="str">
        <f>B37</f>
        <v>山口</v>
      </c>
      <c r="V32" s="484"/>
      <c r="W32" s="36" t="s">
        <v>18</v>
      </c>
      <c r="X32" s="484" t="str">
        <f>B38</f>
        <v>岡田</v>
      </c>
      <c r="Y32" s="484"/>
      <c r="Z32" s="395" t="s">
        <v>17</v>
      </c>
      <c r="AA32" s="396"/>
      <c r="AB32" s="397" t="s">
        <v>13</v>
      </c>
      <c r="AC32" s="398"/>
    </row>
    <row r="33" spans="1:41" s="21" customFormat="1" ht="15" customHeight="1">
      <c r="A33" s="408">
        <v>1</v>
      </c>
      <c r="B33" s="470" t="s">
        <v>153</v>
      </c>
      <c r="C33" s="470"/>
      <c r="D33" s="470"/>
      <c r="E33" s="478" t="s">
        <v>105</v>
      </c>
      <c r="F33" s="478"/>
      <c r="G33" s="471" t="s">
        <v>300</v>
      </c>
      <c r="H33" s="471"/>
      <c r="I33" s="471"/>
      <c r="J33" s="473"/>
      <c r="K33" s="485"/>
      <c r="L33" s="485"/>
      <c r="M33" s="485"/>
      <c r="N33" s="485"/>
      <c r="O33" s="485"/>
      <c r="P33" s="48"/>
      <c r="Q33" s="388" t="str">
        <f>IF(P34="","",IF(P34&gt;S34,"○","×"))</f>
        <v>○</v>
      </c>
      <c r="R33" s="388"/>
      <c r="S33" s="388"/>
      <c r="T33" s="59"/>
      <c r="U33" s="58"/>
      <c r="V33" s="388" t="str">
        <f>IF(U34="","",IF(U34&gt;X34,"○","×"))</f>
        <v>○</v>
      </c>
      <c r="W33" s="388"/>
      <c r="X33" s="388"/>
      <c r="Y33" s="59"/>
      <c r="Z33" s="495">
        <f>IF(AND(L33="",Q33="",V33=""),"",COUNTIF(K33:Y34,"○")*2+COUNTIF(K33:Y34,"×"))</f>
        <v>4</v>
      </c>
      <c r="AA33" s="496"/>
      <c r="AB33" s="496">
        <f>IF(Z33="","",RANK(Z33,Z33:AA38,))</f>
        <v>1</v>
      </c>
      <c r="AC33" s="497"/>
      <c r="AJ33" s="21" t="str">
        <f>D32&amp;AB33</f>
        <v>Ｄ1</v>
      </c>
      <c r="AK33" s="21" t="str">
        <f>B33</f>
        <v>日浦</v>
      </c>
      <c r="AL33" s="21" t="str">
        <f>B34</f>
        <v>香美</v>
      </c>
      <c r="AM33" s="19" t="str">
        <f>E33</f>
        <v>(徳)</v>
      </c>
      <c r="AN33" s="19" t="str">
        <f>G33</f>
        <v>チームHIURA</v>
      </c>
      <c r="AO33" s="19" t="str">
        <f>IF(G34="",G33,G34)</f>
        <v>チームHIURA</v>
      </c>
    </row>
    <row r="34" spans="1:41" s="21" customFormat="1" ht="15" customHeight="1">
      <c r="A34" s="408"/>
      <c r="B34" s="371" t="s">
        <v>154</v>
      </c>
      <c r="C34" s="371"/>
      <c r="D34" s="371"/>
      <c r="E34" s="480"/>
      <c r="F34" s="480"/>
      <c r="G34" s="480"/>
      <c r="H34" s="480"/>
      <c r="I34" s="480"/>
      <c r="J34" s="481"/>
      <c r="K34" s="357"/>
      <c r="L34" s="357"/>
      <c r="M34" s="357"/>
      <c r="N34" s="357"/>
      <c r="O34" s="357"/>
      <c r="P34" s="365">
        <v>2</v>
      </c>
      <c r="Q34" s="364"/>
      <c r="R34" s="2" t="s">
        <v>8</v>
      </c>
      <c r="S34" s="364">
        <v>0</v>
      </c>
      <c r="T34" s="366"/>
      <c r="U34" s="364">
        <v>2</v>
      </c>
      <c r="V34" s="364"/>
      <c r="W34" s="2" t="s">
        <v>8</v>
      </c>
      <c r="X34" s="364">
        <v>0</v>
      </c>
      <c r="Y34" s="366"/>
      <c r="Z34" s="360"/>
      <c r="AA34" s="361"/>
      <c r="AB34" s="361"/>
      <c r="AC34" s="362"/>
      <c r="AM34" s="19"/>
      <c r="AN34" s="19"/>
      <c r="AO34" s="19"/>
    </row>
    <row r="35" spans="1:41" s="21" customFormat="1" ht="15" customHeight="1">
      <c r="A35" s="399">
        <v>2</v>
      </c>
      <c r="B35" s="491" t="s">
        <v>171</v>
      </c>
      <c r="C35" s="491"/>
      <c r="D35" s="491"/>
      <c r="E35" s="492" t="s">
        <v>106</v>
      </c>
      <c r="F35" s="492"/>
      <c r="G35" s="492" t="s">
        <v>381</v>
      </c>
      <c r="H35" s="492"/>
      <c r="I35" s="492"/>
      <c r="J35" s="494"/>
      <c r="K35" s="63"/>
      <c r="L35" s="346" t="str">
        <f>IF(K36="","",IF(K36&gt;N36,"○","×"))</f>
        <v>×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×</v>
      </c>
      <c r="W35" s="346"/>
      <c r="X35" s="346"/>
      <c r="Y35" s="63"/>
      <c r="Z35" s="329">
        <f>IF(AND(L35="",Q35="",V35=""),"",COUNTIF(K35:Y36,"○")*2+COUNTIF(K35:Y36,"×"))</f>
        <v>2</v>
      </c>
      <c r="AA35" s="330"/>
      <c r="AB35" s="330">
        <f>IF(Z35="","",RANK(Z35,Z33:AA38,))</f>
        <v>3</v>
      </c>
      <c r="AC35" s="333"/>
      <c r="AJ35" s="21" t="str">
        <f>D32&amp;AB35</f>
        <v>Ｄ3</v>
      </c>
      <c r="AK35" s="21" t="str">
        <f>B35</f>
        <v>氏家</v>
      </c>
      <c r="AL35" s="21" t="str">
        <f>B36</f>
        <v>佐々木</v>
      </c>
      <c r="AM35" s="19" t="str">
        <f>E35</f>
        <v>(香)</v>
      </c>
      <c r="AN35" s="19" t="str">
        <f>G35</f>
        <v>クローバ</v>
      </c>
      <c r="AO35" s="19" t="str">
        <f>IF(G36="",G35,G36)</f>
        <v>クローバ</v>
      </c>
    </row>
    <row r="36" spans="1:41" s="21" customFormat="1" ht="15" customHeight="1">
      <c r="A36" s="384"/>
      <c r="B36" s="371" t="s">
        <v>135</v>
      </c>
      <c r="C36" s="371"/>
      <c r="D36" s="371"/>
      <c r="E36" s="478"/>
      <c r="F36" s="478"/>
      <c r="G36" s="480"/>
      <c r="H36" s="480"/>
      <c r="I36" s="480"/>
      <c r="J36" s="481"/>
      <c r="K36" s="374">
        <f>IF(S34="","",S34)</f>
        <v>0</v>
      </c>
      <c r="L36" s="374"/>
      <c r="M36" s="5" t="s">
        <v>8</v>
      </c>
      <c r="N36" s="374">
        <f>IF(P34="","",P34)</f>
        <v>2</v>
      </c>
      <c r="O36" s="374"/>
      <c r="P36" s="379"/>
      <c r="Q36" s="380"/>
      <c r="R36" s="380"/>
      <c r="S36" s="380"/>
      <c r="T36" s="381"/>
      <c r="U36" s="374">
        <v>0</v>
      </c>
      <c r="V36" s="374"/>
      <c r="W36" s="5" t="s">
        <v>8</v>
      </c>
      <c r="X36" s="374">
        <v>2</v>
      </c>
      <c r="Y36" s="374"/>
      <c r="Z36" s="368"/>
      <c r="AA36" s="369"/>
      <c r="AB36" s="369"/>
      <c r="AC36" s="370"/>
      <c r="AM36" s="19"/>
      <c r="AN36" s="19"/>
      <c r="AO36" s="19"/>
    </row>
    <row r="37" spans="1:41" s="21" customFormat="1" ht="15" customHeight="1">
      <c r="A37" s="341">
        <v>3</v>
      </c>
      <c r="B37" s="482" t="s">
        <v>228</v>
      </c>
      <c r="C37" s="482"/>
      <c r="D37" s="482"/>
      <c r="E37" s="492" t="s">
        <v>108</v>
      </c>
      <c r="F37" s="492"/>
      <c r="G37" s="492" t="s">
        <v>382</v>
      </c>
      <c r="H37" s="492"/>
      <c r="I37" s="492"/>
      <c r="J37" s="494"/>
      <c r="K37" s="66"/>
      <c r="L37" s="346" t="str">
        <f>IF(K38="","",IF(K38&gt;N38,"○","×"))</f>
        <v>×</v>
      </c>
      <c r="M37" s="346"/>
      <c r="N37" s="346"/>
      <c r="O37" s="63"/>
      <c r="P37" s="64"/>
      <c r="Q37" s="346" t="str">
        <f>IF(P38="","",IF(P38&gt;S38,"○","×"))</f>
        <v>○</v>
      </c>
      <c r="R37" s="346"/>
      <c r="S37" s="346"/>
      <c r="T37" s="67"/>
      <c r="U37" s="348"/>
      <c r="V37" s="348"/>
      <c r="W37" s="348"/>
      <c r="X37" s="348"/>
      <c r="Y37" s="349"/>
      <c r="Z37" s="360">
        <f>IF(AND(L37="",Q37="",V37=""),"",COUNTIF(K37:Y38,"○")*2+COUNTIF(K37:Y38,"×"))</f>
        <v>3</v>
      </c>
      <c r="AA37" s="361"/>
      <c r="AB37" s="361">
        <f>IF(Z37="","",RANK(Z37,Z33:AA38,))</f>
        <v>2</v>
      </c>
      <c r="AC37" s="362"/>
      <c r="AJ37" s="21" t="str">
        <f>D32&amp;AB37</f>
        <v>Ｄ2</v>
      </c>
      <c r="AK37" s="21" t="str">
        <f>B37</f>
        <v>山口</v>
      </c>
      <c r="AL37" s="21" t="str">
        <f>B38</f>
        <v>岡田</v>
      </c>
      <c r="AM37" s="19" t="str">
        <f>E37</f>
        <v>(高)</v>
      </c>
      <c r="AN37" s="19" t="str">
        <f>G37</f>
        <v>鵬程万里</v>
      </c>
      <c r="AO37" s="19" t="str">
        <f>IF(G38="",G37,G38)</f>
        <v>鵬程万里</v>
      </c>
    </row>
    <row r="38" spans="1:41" s="21" customFormat="1" ht="15" customHeight="1">
      <c r="A38" s="342"/>
      <c r="B38" s="308" t="s">
        <v>251</v>
      </c>
      <c r="C38" s="308"/>
      <c r="D38" s="308"/>
      <c r="E38" s="472"/>
      <c r="F38" s="472"/>
      <c r="G38" s="472"/>
      <c r="H38" s="472"/>
      <c r="I38" s="472"/>
      <c r="J38" s="476"/>
      <c r="K38" s="335">
        <f>IF(X34="","",X34)</f>
        <v>0</v>
      </c>
      <c r="L38" s="336"/>
      <c r="M38" s="6" t="s">
        <v>8</v>
      </c>
      <c r="N38" s="336">
        <f>IF(U34="","",U34)</f>
        <v>2</v>
      </c>
      <c r="O38" s="336"/>
      <c r="P38" s="339">
        <f>IF(X36="","",X36)</f>
        <v>2</v>
      </c>
      <c r="Q38" s="336"/>
      <c r="R38" s="6" t="s">
        <v>8</v>
      </c>
      <c r="S38" s="336">
        <f>IF(U36="","",U36)</f>
        <v>0</v>
      </c>
      <c r="T38" s="340"/>
      <c r="U38" s="351"/>
      <c r="V38" s="351"/>
      <c r="W38" s="351"/>
      <c r="X38" s="351"/>
      <c r="Y38" s="352"/>
      <c r="Z38" s="331"/>
      <c r="AA38" s="332"/>
      <c r="AB38" s="332"/>
      <c r="AC38" s="334"/>
    </row>
    <row r="39" spans="1:41" s="21" customFormat="1" ht="4.5" customHeight="1"/>
    <row r="40" spans="1:41" s="2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38">
        <v>23</v>
      </c>
      <c r="Z40" s="338"/>
      <c r="AA40" s="337" t="s">
        <v>2</v>
      </c>
      <c r="AB40" s="338"/>
      <c r="AC40" s="338"/>
    </row>
    <row r="41" spans="1:41" s="21" customFormat="1" ht="15" customHeight="1">
      <c r="A41" s="25"/>
      <c r="B41" s="29"/>
      <c r="C41" s="29"/>
      <c r="D41" s="4" t="s">
        <v>19</v>
      </c>
      <c r="E41" s="483" t="s">
        <v>25</v>
      </c>
      <c r="F41" s="392"/>
      <c r="G41" s="392"/>
      <c r="H41" s="29"/>
      <c r="I41" s="29"/>
      <c r="J41" s="26"/>
      <c r="K41" s="484" t="str">
        <f>B42</f>
        <v>石丸</v>
      </c>
      <c r="L41" s="484"/>
      <c r="M41" s="36" t="s">
        <v>18</v>
      </c>
      <c r="N41" s="484" t="str">
        <f>B43</f>
        <v>三好</v>
      </c>
      <c r="O41" s="484"/>
      <c r="P41" s="486" t="str">
        <f>B44</f>
        <v>清水</v>
      </c>
      <c r="Q41" s="484"/>
      <c r="R41" s="36" t="s">
        <v>18</v>
      </c>
      <c r="S41" s="484" t="str">
        <f>B45</f>
        <v>宮本</v>
      </c>
      <c r="T41" s="487"/>
      <c r="U41" s="484" t="str">
        <f>B46</f>
        <v>石井</v>
      </c>
      <c r="V41" s="484"/>
      <c r="W41" s="36" t="s">
        <v>18</v>
      </c>
      <c r="X41" s="484" t="str">
        <f>B47</f>
        <v>三木</v>
      </c>
      <c r="Y41" s="484"/>
      <c r="Z41" s="395" t="s">
        <v>17</v>
      </c>
      <c r="AA41" s="396"/>
      <c r="AB41" s="397" t="s">
        <v>13</v>
      </c>
      <c r="AC41" s="398"/>
    </row>
    <row r="42" spans="1:41" s="21" customFormat="1" ht="15" customHeight="1">
      <c r="A42" s="408">
        <v>1</v>
      </c>
      <c r="B42" s="470" t="s">
        <v>383</v>
      </c>
      <c r="C42" s="470"/>
      <c r="D42" s="470"/>
      <c r="E42" s="478" t="s">
        <v>107</v>
      </c>
      <c r="F42" s="478"/>
      <c r="G42" s="492" t="s">
        <v>363</v>
      </c>
      <c r="H42" s="492"/>
      <c r="I42" s="492"/>
      <c r="J42" s="494"/>
      <c r="K42" s="485"/>
      <c r="L42" s="485"/>
      <c r="M42" s="485"/>
      <c r="N42" s="485"/>
      <c r="O42" s="485"/>
      <c r="P42" s="48"/>
      <c r="Q42" s="388" t="str">
        <f>IF(P43="","",IF(P43&gt;S43,"○","×"))</f>
        <v>○</v>
      </c>
      <c r="R42" s="388"/>
      <c r="S42" s="388"/>
      <c r="T42" s="59"/>
      <c r="U42" s="58"/>
      <c r="V42" s="388" t="str">
        <f>IF(U43="","",IF(U43&gt;X43,"○","×"))</f>
        <v>○</v>
      </c>
      <c r="W42" s="388"/>
      <c r="X42" s="388"/>
      <c r="Y42" s="59"/>
      <c r="Z42" s="495">
        <f>IF(AND(L42="",Q42="",V42=""),"",COUNTIF(K42:Y43,"○")*2+COUNTIF(K42:Y43,"×"))</f>
        <v>4</v>
      </c>
      <c r="AA42" s="496"/>
      <c r="AB42" s="496">
        <f>IF(Z42="","",RANK(Z42,Z42:AA47,))</f>
        <v>1</v>
      </c>
      <c r="AC42" s="497"/>
      <c r="AJ42" s="21" t="str">
        <f>D41&amp;AB42</f>
        <v>Ｅ1</v>
      </c>
      <c r="AK42" s="21" t="str">
        <f>B42</f>
        <v>石丸</v>
      </c>
      <c r="AL42" s="21" t="str">
        <f>B43</f>
        <v>三好</v>
      </c>
      <c r="AM42" s="19" t="str">
        <f>E42</f>
        <v>(愛)</v>
      </c>
      <c r="AN42" s="19" t="str">
        <f>G42</f>
        <v>あいひめクラブ</v>
      </c>
      <c r="AO42" s="19">
        <f>IF(G43="",G42,G43)</f>
        <v>2015</v>
      </c>
    </row>
    <row r="43" spans="1:41" s="21" customFormat="1" ht="15" customHeight="1">
      <c r="A43" s="408"/>
      <c r="B43" s="371" t="s">
        <v>237</v>
      </c>
      <c r="C43" s="371"/>
      <c r="D43" s="371"/>
      <c r="E43" s="478"/>
      <c r="F43" s="478"/>
      <c r="G43" s="478">
        <v>2015</v>
      </c>
      <c r="H43" s="478"/>
      <c r="I43" s="478"/>
      <c r="J43" s="479"/>
      <c r="K43" s="357"/>
      <c r="L43" s="357"/>
      <c r="M43" s="357"/>
      <c r="N43" s="357"/>
      <c r="O43" s="357"/>
      <c r="P43" s="365">
        <v>2</v>
      </c>
      <c r="Q43" s="364"/>
      <c r="R43" s="2" t="s">
        <v>8</v>
      </c>
      <c r="S43" s="364">
        <v>0</v>
      </c>
      <c r="T43" s="366"/>
      <c r="U43" s="364">
        <v>2</v>
      </c>
      <c r="V43" s="364"/>
      <c r="W43" s="2" t="s">
        <v>8</v>
      </c>
      <c r="X43" s="364">
        <v>0</v>
      </c>
      <c r="Y43" s="366"/>
      <c r="Z43" s="360"/>
      <c r="AA43" s="361"/>
      <c r="AB43" s="361"/>
      <c r="AC43" s="362"/>
      <c r="AM43" s="19"/>
      <c r="AN43" s="19"/>
      <c r="AO43" s="19"/>
    </row>
    <row r="44" spans="1:41" s="21" customFormat="1" ht="15" customHeight="1">
      <c r="A44" s="341">
        <v>2</v>
      </c>
      <c r="B44" s="491" t="s">
        <v>169</v>
      </c>
      <c r="C44" s="491"/>
      <c r="D44" s="491"/>
      <c r="E44" s="492" t="s">
        <v>105</v>
      </c>
      <c r="F44" s="492"/>
      <c r="G44" s="492" t="s">
        <v>384</v>
      </c>
      <c r="H44" s="492"/>
      <c r="I44" s="492"/>
      <c r="J44" s="494"/>
      <c r="K44" s="63"/>
      <c r="L44" s="346" t="str">
        <f>IF(K45="","",IF(K45&gt;N45,"○","×"))</f>
        <v>×</v>
      </c>
      <c r="M44" s="346"/>
      <c r="N44" s="346"/>
      <c r="O44" s="63"/>
      <c r="P44" s="347"/>
      <c r="Q44" s="348"/>
      <c r="R44" s="348"/>
      <c r="S44" s="348"/>
      <c r="T44" s="378"/>
      <c r="U44" s="63"/>
      <c r="V44" s="346" t="str">
        <f>IF(U45="","",IF(U45&gt;X45,"○","×"))</f>
        <v>○</v>
      </c>
      <c r="W44" s="346"/>
      <c r="X44" s="346"/>
      <c r="Y44" s="63"/>
      <c r="Z44" s="329">
        <f>IF(AND(L44="",Q44="",V44=""),"",COUNTIF(K44:Y45,"○")*2+COUNTIF(K44:Y45,"×"))</f>
        <v>3</v>
      </c>
      <c r="AA44" s="330"/>
      <c r="AB44" s="330">
        <f>IF(Z44="","",RANK(Z44,Z42:AA47,))</f>
        <v>2</v>
      </c>
      <c r="AC44" s="333"/>
      <c r="AJ44" s="21" t="str">
        <f>D41&amp;AB44</f>
        <v>Ｅ2</v>
      </c>
      <c r="AK44" s="21" t="str">
        <f>B44</f>
        <v>清水</v>
      </c>
      <c r="AL44" s="21" t="str">
        <f>B45</f>
        <v>宮本</v>
      </c>
      <c r="AM44" s="19" t="str">
        <f>E44</f>
        <v>(徳)</v>
      </c>
      <c r="AN44" s="19" t="str">
        <f>G44</f>
        <v>渭水クラブ</v>
      </c>
      <c r="AO44" s="19" t="str">
        <f>IF(G45="",G44,G45)</f>
        <v>渭水クラブ</v>
      </c>
    </row>
    <row r="45" spans="1:41" s="21" customFormat="1" ht="15" customHeight="1">
      <c r="A45" s="353"/>
      <c r="B45" s="371" t="s">
        <v>279</v>
      </c>
      <c r="C45" s="371"/>
      <c r="D45" s="371"/>
      <c r="E45" s="480"/>
      <c r="F45" s="480"/>
      <c r="G45" s="480"/>
      <c r="H45" s="480"/>
      <c r="I45" s="480"/>
      <c r="J45" s="481"/>
      <c r="K45" s="374">
        <f>IF(S43="","",S43)</f>
        <v>0</v>
      </c>
      <c r="L45" s="374"/>
      <c r="M45" s="5" t="s">
        <v>8</v>
      </c>
      <c r="N45" s="374">
        <f>IF(P43="","",P43)</f>
        <v>2</v>
      </c>
      <c r="O45" s="374"/>
      <c r="P45" s="379"/>
      <c r="Q45" s="380"/>
      <c r="R45" s="380"/>
      <c r="S45" s="380"/>
      <c r="T45" s="381"/>
      <c r="U45" s="374">
        <v>2</v>
      </c>
      <c r="V45" s="374"/>
      <c r="W45" s="5" t="s">
        <v>8</v>
      </c>
      <c r="X45" s="374">
        <v>0</v>
      </c>
      <c r="Y45" s="374"/>
      <c r="Z45" s="368"/>
      <c r="AA45" s="369"/>
      <c r="AB45" s="369"/>
      <c r="AC45" s="370"/>
      <c r="AM45" s="19"/>
      <c r="AN45" s="19"/>
      <c r="AO45" s="19"/>
    </row>
    <row r="46" spans="1:41" s="21" customFormat="1" ht="15" customHeight="1">
      <c r="A46" s="399">
        <v>3</v>
      </c>
      <c r="B46" s="482" t="s">
        <v>103</v>
      </c>
      <c r="C46" s="482"/>
      <c r="D46" s="482"/>
      <c r="E46" s="492" t="s">
        <v>106</v>
      </c>
      <c r="F46" s="492"/>
      <c r="G46" s="492" t="s">
        <v>299</v>
      </c>
      <c r="H46" s="492"/>
      <c r="I46" s="492"/>
      <c r="J46" s="494"/>
      <c r="K46" s="66"/>
      <c r="L46" s="346" t="str">
        <f>IF(K47="","",IF(K47&gt;N47,"○","×"))</f>
        <v>×</v>
      </c>
      <c r="M46" s="346"/>
      <c r="N46" s="346"/>
      <c r="O46" s="63"/>
      <c r="P46" s="64"/>
      <c r="Q46" s="346" t="str">
        <f>IF(P47="","",IF(P47&gt;S47,"○","×"))</f>
        <v>×</v>
      </c>
      <c r="R46" s="346"/>
      <c r="S46" s="346"/>
      <c r="T46" s="67"/>
      <c r="U46" s="348"/>
      <c r="V46" s="348"/>
      <c r="W46" s="348"/>
      <c r="X46" s="348"/>
      <c r="Y46" s="349"/>
      <c r="Z46" s="360">
        <f>IF(AND(L46="",Q46="",V46=""),"",COUNTIF(K46:Y47,"○")*2+COUNTIF(K46:Y47,"×"))</f>
        <v>2</v>
      </c>
      <c r="AA46" s="361"/>
      <c r="AB46" s="361">
        <f>IF(Z46="","",RANK(Z46,Z42:AA47,))</f>
        <v>3</v>
      </c>
      <c r="AC46" s="362"/>
      <c r="AJ46" s="21" t="str">
        <f>D41&amp;AB46</f>
        <v>Ｅ3</v>
      </c>
      <c r="AK46" s="21" t="str">
        <f>B46</f>
        <v>石井</v>
      </c>
      <c r="AL46" s="21" t="str">
        <f>B47</f>
        <v>三木</v>
      </c>
      <c r="AM46" s="19" t="str">
        <f>E46</f>
        <v>(香)</v>
      </c>
      <c r="AN46" s="19" t="str">
        <f>G46</f>
        <v>みのもん倶楽部</v>
      </c>
      <c r="AO46" s="19" t="str">
        <f>IF(G47="",G46,G47)</f>
        <v>みのもん倶楽部</v>
      </c>
    </row>
    <row r="47" spans="1:41" s="21" customFormat="1" ht="15" customHeight="1">
      <c r="A47" s="442"/>
      <c r="B47" s="308" t="s">
        <v>185</v>
      </c>
      <c r="C47" s="308"/>
      <c r="D47" s="308"/>
      <c r="E47" s="472"/>
      <c r="F47" s="472"/>
      <c r="G47" s="472"/>
      <c r="H47" s="472"/>
      <c r="I47" s="472"/>
      <c r="J47" s="476"/>
      <c r="K47" s="335">
        <f>IF(X43="","",X43)</f>
        <v>0</v>
      </c>
      <c r="L47" s="336"/>
      <c r="M47" s="6" t="s">
        <v>8</v>
      </c>
      <c r="N47" s="336">
        <f>IF(U43="","",U43)</f>
        <v>2</v>
      </c>
      <c r="O47" s="336"/>
      <c r="P47" s="339">
        <f>IF(X45="","",X45)</f>
        <v>0</v>
      </c>
      <c r="Q47" s="336"/>
      <c r="R47" s="6" t="s">
        <v>8</v>
      </c>
      <c r="S47" s="336">
        <f>IF(U45="","",U45)</f>
        <v>2</v>
      </c>
      <c r="T47" s="340"/>
      <c r="U47" s="351"/>
      <c r="V47" s="351"/>
      <c r="W47" s="351"/>
      <c r="X47" s="351"/>
      <c r="Y47" s="352"/>
      <c r="Z47" s="331"/>
      <c r="AA47" s="332"/>
      <c r="AB47" s="332"/>
      <c r="AC47" s="334"/>
    </row>
    <row r="48" spans="1:41" s="21" customFormat="1" ht="4.5" customHeight="1"/>
    <row r="49" spans="1:41" s="21" customFormat="1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38">
        <v>23</v>
      </c>
      <c r="Z49" s="338"/>
      <c r="AA49" s="337" t="s">
        <v>2</v>
      </c>
      <c r="AB49" s="338"/>
      <c r="AC49" s="338"/>
    </row>
    <row r="50" spans="1:41" s="21" customFormat="1" ht="15" customHeight="1">
      <c r="A50" s="25"/>
      <c r="B50" s="29"/>
      <c r="C50" s="29"/>
      <c r="D50" s="4" t="s">
        <v>20</v>
      </c>
      <c r="E50" s="483" t="s">
        <v>25</v>
      </c>
      <c r="F50" s="392"/>
      <c r="G50" s="392"/>
      <c r="H50" s="29"/>
      <c r="I50" s="29"/>
      <c r="J50" s="26"/>
      <c r="K50" s="484" t="str">
        <f>B51</f>
        <v>山科</v>
      </c>
      <c r="L50" s="484"/>
      <c r="M50" s="36" t="s">
        <v>18</v>
      </c>
      <c r="N50" s="484" t="str">
        <f>B52</f>
        <v>中尾</v>
      </c>
      <c r="O50" s="484"/>
      <c r="P50" s="486" t="str">
        <f>B53</f>
        <v>山本</v>
      </c>
      <c r="Q50" s="484"/>
      <c r="R50" s="36" t="s">
        <v>18</v>
      </c>
      <c r="S50" s="484" t="str">
        <f>B54</f>
        <v>福島</v>
      </c>
      <c r="T50" s="487"/>
      <c r="U50" s="484" t="str">
        <f>B55</f>
        <v>山崎</v>
      </c>
      <c r="V50" s="484"/>
      <c r="W50" s="36" t="s">
        <v>18</v>
      </c>
      <c r="X50" s="484" t="str">
        <f>B56</f>
        <v>西森</v>
      </c>
      <c r="Y50" s="484"/>
      <c r="Z50" s="395" t="s">
        <v>17</v>
      </c>
      <c r="AA50" s="396"/>
      <c r="AB50" s="397" t="s">
        <v>13</v>
      </c>
      <c r="AC50" s="398"/>
    </row>
    <row r="51" spans="1:41" s="21" customFormat="1" ht="15" customHeight="1">
      <c r="A51" s="422">
        <v>1</v>
      </c>
      <c r="B51" s="470" t="s">
        <v>147</v>
      </c>
      <c r="C51" s="470"/>
      <c r="D51" s="470"/>
      <c r="E51" s="492" t="s">
        <v>106</v>
      </c>
      <c r="F51" s="492"/>
      <c r="G51" s="492" t="s">
        <v>85</v>
      </c>
      <c r="H51" s="492"/>
      <c r="I51" s="492"/>
      <c r="J51" s="494"/>
      <c r="K51" s="485"/>
      <c r="L51" s="485"/>
      <c r="M51" s="485"/>
      <c r="N51" s="485"/>
      <c r="O51" s="485"/>
      <c r="P51" s="48"/>
      <c r="Q51" s="388" t="str">
        <f>IF(P52="","",IF(P52&gt;S52,"○","×"))</f>
        <v>○</v>
      </c>
      <c r="R51" s="388"/>
      <c r="S51" s="388"/>
      <c r="T51" s="59"/>
      <c r="U51" s="58"/>
      <c r="V51" s="388" t="str">
        <f>IF(U52="","",IF(U52&gt;X52,"○","×"))</f>
        <v>○</v>
      </c>
      <c r="W51" s="388"/>
      <c r="X51" s="388"/>
      <c r="Y51" s="59"/>
      <c r="Z51" s="495">
        <f>IF(AND(L51="",Q51="",V51=""),"",COUNTIF(K51:Y52,"○")*2+COUNTIF(K51:Y52,"×"))</f>
        <v>4</v>
      </c>
      <c r="AA51" s="496"/>
      <c r="AB51" s="496">
        <f>IF(Z51="","",RANK(Z51,Z51:AA56,))</f>
        <v>1</v>
      </c>
      <c r="AC51" s="497"/>
      <c r="AJ51" s="21" t="str">
        <f>D50&amp;AB51</f>
        <v>Ｆ1</v>
      </c>
      <c r="AK51" s="21" t="str">
        <f>B51</f>
        <v>山科</v>
      </c>
      <c r="AL51" s="21" t="str">
        <f>B52</f>
        <v>中尾</v>
      </c>
      <c r="AM51" s="19" t="str">
        <f>E51</f>
        <v>(香)</v>
      </c>
      <c r="AN51" s="19" t="str">
        <f>G51</f>
        <v>丸亀ＳＣ</v>
      </c>
      <c r="AO51" s="19" t="str">
        <f>IF(G52="",G51,G52)</f>
        <v>丸亀ＳＣ</v>
      </c>
    </row>
    <row r="52" spans="1:41" s="21" customFormat="1" ht="15" customHeight="1">
      <c r="A52" s="422"/>
      <c r="B52" s="371" t="s">
        <v>148</v>
      </c>
      <c r="C52" s="371"/>
      <c r="D52" s="371"/>
      <c r="E52" s="478"/>
      <c r="F52" s="478"/>
      <c r="G52" s="480"/>
      <c r="H52" s="480"/>
      <c r="I52" s="480"/>
      <c r="J52" s="481"/>
      <c r="K52" s="357"/>
      <c r="L52" s="357"/>
      <c r="M52" s="357"/>
      <c r="N52" s="357"/>
      <c r="O52" s="357"/>
      <c r="P52" s="365">
        <v>2</v>
      </c>
      <c r="Q52" s="364"/>
      <c r="R52" s="2" t="s">
        <v>8</v>
      </c>
      <c r="S52" s="364">
        <v>0</v>
      </c>
      <c r="T52" s="366"/>
      <c r="U52" s="364">
        <v>2</v>
      </c>
      <c r="V52" s="364"/>
      <c r="W52" s="2" t="s">
        <v>8</v>
      </c>
      <c r="X52" s="364">
        <v>1</v>
      </c>
      <c r="Y52" s="366"/>
      <c r="Z52" s="360"/>
      <c r="AA52" s="361"/>
      <c r="AB52" s="361"/>
      <c r="AC52" s="362"/>
      <c r="AM52" s="19"/>
      <c r="AN52" s="19"/>
      <c r="AO52" s="19"/>
    </row>
    <row r="53" spans="1:41" s="21" customFormat="1" ht="15" customHeight="1">
      <c r="A53" s="341">
        <v>2</v>
      </c>
      <c r="B53" s="491" t="s">
        <v>164</v>
      </c>
      <c r="C53" s="491"/>
      <c r="D53" s="491"/>
      <c r="E53" s="492" t="s">
        <v>105</v>
      </c>
      <c r="F53" s="492"/>
      <c r="G53" s="492" t="s">
        <v>385</v>
      </c>
      <c r="H53" s="492"/>
      <c r="I53" s="492"/>
      <c r="J53" s="494"/>
      <c r="K53" s="63"/>
      <c r="L53" s="346" t="str">
        <f>IF(K54="","",IF(K54&gt;N54,"○","×"))</f>
        <v>×</v>
      </c>
      <c r="M53" s="346"/>
      <c r="N53" s="346"/>
      <c r="O53" s="63"/>
      <c r="P53" s="347"/>
      <c r="Q53" s="348"/>
      <c r="R53" s="348"/>
      <c r="S53" s="348"/>
      <c r="T53" s="378"/>
      <c r="U53" s="63"/>
      <c r="V53" s="346" t="str">
        <f>IF(U54="","",IF(U54&gt;X54,"○","×"))</f>
        <v>○</v>
      </c>
      <c r="W53" s="346"/>
      <c r="X53" s="346"/>
      <c r="Y53" s="63"/>
      <c r="Z53" s="329">
        <f>IF(AND(L53="",Q53="",V53=""),"",COUNTIF(K53:Y54,"○")*2+COUNTIF(K53:Y54,"×"))</f>
        <v>3</v>
      </c>
      <c r="AA53" s="330"/>
      <c r="AB53" s="330">
        <f>IF(Z53="","",RANK(Z53,Z51:AA56,))</f>
        <v>2</v>
      </c>
      <c r="AC53" s="333"/>
      <c r="AJ53" s="21" t="str">
        <f>D50&amp;AB53</f>
        <v>Ｆ2</v>
      </c>
      <c r="AK53" s="21" t="str">
        <f>B53</f>
        <v>山本</v>
      </c>
      <c r="AL53" s="21" t="str">
        <f>B54</f>
        <v>福島</v>
      </c>
      <c r="AM53" s="19" t="str">
        <f>E53</f>
        <v>(徳)</v>
      </c>
      <c r="AN53" s="19" t="str">
        <f>G53</f>
        <v>ふれあい</v>
      </c>
      <c r="AO53" s="19" t="str">
        <f>IF(G54="",G53,G54)</f>
        <v>ふれあい</v>
      </c>
    </row>
    <row r="54" spans="1:41" s="21" customFormat="1" ht="15" customHeight="1">
      <c r="A54" s="353"/>
      <c r="B54" s="371" t="s">
        <v>277</v>
      </c>
      <c r="C54" s="371"/>
      <c r="D54" s="371"/>
      <c r="E54" s="480"/>
      <c r="F54" s="480"/>
      <c r="G54" s="480"/>
      <c r="H54" s="480"/>
      <c r="I54" s="480"/>
      <c r="J54" s="481"/>
      <c r="K54" s="374">
        <f>IF(S52="","",S52)</f>
        <v>0</v>
      </c>
      <c r="L54" s="374"/>
      <c r="M54" s="5" t="s">
        <v>8</v>
      </c>
      <c r="N54" s="374">
        <f>IF(P52="","",P52)</f>
        <v>2</v>
      </c>
      <c r="O54" s="374"/>
      <c r="P54" s="379"/>
      <c r="Q54" s="380"/>
      <c r="R54" s="380"/>
      <c r="S54" s="380"/>
      <c r="T54" s="381"/>
      <c r="U54" s="374">
        <v>2</v>
      </c>
      <c r="V54" s="374"/>
      <c r="W54" s="5" t="s">
        <v>8</v>
      </c>
      <c r="X54" s="374">
        <v>0</v>
      </c>
      <c r="Y54" s="374"/>
      <c r="Z54" s="368"/>
      <c r="AA54" s="369"/>
      <c r="AB54" s="369"/>
      <c r="AC54" s="370"/>
      <c r="AM54" s="19"/>
      <c r="AN54" s="19"/>
      <c r="AO54" s="19"/>
    </row>
    <row r="55" spans="1:41" s="21" customFormat="1" ht="15" customHeight="1">
      <c r="A55" s="341">
        <v>3</v>
      </c>
      <c r="B55" s="482" t="s">
        <v>386</v>
      </c>
      <c r="C55" s="482"/>
      <c r="D55" s="482"/>
      <c r="E55" s="492" t="s">
        <v>108</v>
      </c>
      <c r="F55" s="492"/>
      <c r="G55" s="492" t="s">
        <v>382</v>
      </c>
      <c r="H55" s="492"/>
      <c r="I55" s="492"/>
      <c r="J55" s="494"/>
      <c r="K55" s="66"/>
      <c r="L55" s="346" t="str">
        <f>IF(K56="","",IF(K56&gt;N56,"○","×"))</f>
        <v>×</v>
      </c>
      <c r="M55" s="346"/>
      <c r="N55" s="346"/>
      <c r="O55" s="63"/>
      <c r="P55" s="64"/>
      <c r="Q55" s="346" t="str">
        <f>IF(P56="","",IF(P56&gt;S56,"○","×"))</f>
        <v>×</v>
      </c>
      <c r="R55" s="346"/>
      <c r="S55" s="346"/>
      <c r="T55" s="67"/>
      <c r="U55" s="348"/>
      <c r="V55" s="348"/>
      <c r="W55" s="348"/>
      <c r="X55" s="348"/>
      <c r="Y55" s="349"/>
      <c r="Z55" s="360">
        <f>IF(AND(L55="",Q55="",V55=""),"",COUNTIF(K55:Y56,"○")*2+COUNTIF(K55:Y56,"×"))</f>
        <v>2</v>
      </c>
      <c r="AA55" s="361"/>
      <c r="AB55" s="361">
        <f>IF(Z55="","",RANK(Z55,Z51:AA56,))</f>
        <v>3</v>
      </c>
      <c r="AC55" s="362"/>
      <c r="AJ55" s="21" t="str">
        <f>D50&amp;AB55</f>
        <v>Ｆ3</v>
      </c>
      <c r="AK55" s="21" t="str">
        <f>B55</f>
        <v>山崎</v>
      </c>
      <c r="AL55" s="21" t="str">
        <f>B56</f>
        <v>西森</v>
      </c>
      <c r="AM55" s="19" t="str">
        <f>E55</f>
        <v>(高)</v>
      </c>
      <c r="AN55" s="19" t="str">
        <f>G55</f>
        <v>鵬程万里</v>
      </c>
      <c r="AO55" s="19" t="str">
        <f>IF(G56="",G55,G56)</f>
        <v>鵬程万里</v>
      </c>
    </row>
    <row r="56" spans="1:41" s="21" customFormat="1" ht="15" customHeight="1">
      <c r="A56" s="342"/>
      <c r="B56" s="308" t="s">
        <v>387</v>
      </c>
      <c r="C56" s="308"/>
      <c r="D56" s="308"/>
      <c r="E56" s="472"/>
      <c r="F56" s="472"/>
      <c r="G56" s="472"/>
      <c r="H56" s="472"/>
      <c r="I56" s="472"/>
      <c r="J56" s="476"/>
      <c r="K56" s="335">
        <f>IF(X52="","",X52)</f>
        <v>1</v>
      </c>
      <c r="L56" s="336"/>
      <c r="M56" s="6" t="s">
        <v>8</v>
      </c>
      <c r="N56" s="336">
        <f>IF(U52="","",U52)</f>
        <v>2</v>
      </c>
      <c r="O56" s="336"/>
      <c r="P56" s="339">
        <f>IF(X54="","",X54)</f>
        <v>0</v>
      </c>
      <c r="Q56" s="336"/>
      <c r="R56" s="6" t="s">
        <v>8</v>
      </c>
      <c r="S56" s="336">
        <f>IF(U54="","",U54)</f>
        <v>2</v>
      </c>
      <c r="T56" s="340"/>
      <c r="U56" s="351"/>
      <c r="V56" s="351"/>
      <c r="W56" s="351"/>
      <c r="X56" s="351"/>
      <c r="Y56" s="352"/>
      <c r="Z56" s="331"/>
      <c r="AA56" s="332"/>
      <c r="AB56" s="332"/>
      <c r="AC56" s="334"/>
    </row>
    <row r="57" spans="1:41" s="21" customFormat="1" ht="4.5" customHeight="1"/>
    <row r="58" spans="1:41" s="21" customFormat="1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338">
        <v>24</v>
      </c>
      <c r="Z58" s="338"/>
      <c r="AA58" s="337" t="s">
        <v>2</v>
      </c>
      <c r="AB58" s="338"/>
      <c r="AC58" s="338"/>
    </row>
    <row r="59" spans="1:41" s="21" customFormat="1" ht="15" customHeight="1">
      <c r="A59" s="25"/>
      <c r="B59" s="29"/>
      <c r="C59" s="29"/>
      <c r="D59" s="4" t="s">
        <v>21</v>
      </c>
      <c r="E59" s="483" t="s">
        <v>25</v>
      </c>
      <c r="F59" s="392"/>
      <c r="G59" s="392"/>
      <c r="H59" s="29"/>
      <c r="I59" s="29"/>
      <c r="J59" s="26"/>
      <c r="K59" s="484" t="str">
        <f>B60</f>
        <v>中山</v>
      </c>
      <c r="L59" s="484"/>
      <c r="M59" s="36" t="s">
        <v>18</v>
      </c>
      <c r="N59" s="484" t="str">
        <f>B61</f>
        <v>恒石</v>
      </c>
      <c r="O59" s="484"/>
      <c r="P59" s="486" t="str">
        <f>B62</f>
        <v>山下</v>
      </c>
      <c r="Q59" s="484"/>
      <c r="R59" s="36" t="s">
        <v>18</v>
      </c>
      <c r="S59" s="484" t="str">
        <f>B63</f>
        <v>山﨑</v>
      </c>
      <c r="T59" s="487"/>
      <c r="U59" s="484" t="str">
        <f>B64</f>
        <v>長尾</v>
      </c>
      <c r="V59" s="484"/>
      <c r="W59" s="36" t="s">
        <v>18</v>
      </c>
      <c r="X59" s="484" t="str">
        <f>B65</f>
        <v>平田</v>
      </c>
      <c r="Y59" s="484"/>
      <c r="Z59" s="395" t="s">
        <v>17</v>
      </c>
      <c r="AA59" s="396"/>
      <c r="AB59" s="397" t="s">
        <v>13</v>
      </c>
      <c r="AC59" s="398"/>
    </row>
    <row r="60" spans="1:41" s="21" customFormat="1" ht="15" customHeight="1">
      <c r="A60" s="408">
        <v>1</v>
      </c>
      <c r="B60" s="470" t="s">
        <v>218</v>
      </c>
      <c r="C60" s="470"/>
      <c r="D60" s="470"/>
      <c r="E60" s="471" t="s">
        <v>108</v>
      </c>
      <c r="F60" s="471"/>
      <c r="G60" s="471" t="s">
        <v>284</v>
      </c>
      <c r="H60" s="471"/>
      <c r="I60" s="471"/>
      <c r="J60" s="473"/>
      <c r="K60" s="485"/>
      <c r="L60" s="485"/>
      <c r="M60" s="485"/>
      <c r="N60" s="485"/>
      <c r="O60" s="485"/>
      <c r="P60" s="48"/>
      <c r="Q60" s="388" t="str">
        <f>IF(P61="","",IF(P61&gt;S61,"○","×"))</f>
        <v>×</v>
      </c>
      <c r="R60" s="388"/>
      <c r="S60" s="388"/>
      <c r="T60" s="59"/>
      <c r="U60" s="58"/>
      <c r="V60" s="388" t="str">
        <f>IF(U61="","",IF(U61&gt;X61,"○","×"))</f>
        <v>×</v>
      </c>
      <c r="W60" s="388"/>
      <c r="X60" s="388"/>
      <c r="Y60" s="59"/>
      <c r="Z60" s="495">
        <f>IF(AND(L60="",Q60="",V60=""),"",COUNTIF(K60:Y61,"○")*2+COUNTIF(K60:Y61,"×"))</f>
        <v>2</v>
      </c>
      <c r="AA60" s="496"/>
      <c r="AB60" s="496">
        <f>IF(Z60="","",RANK(Z60,Z60:AA65,))</f>
        <v>3</v>
      </c>
      <c r="AC60" s="497"/>
      <c r="AJ60" s="21" t="str">
        <f>D59&amp;AB60</f>
        <v>Ｇ3</v>
      </c>
      <c r="AK60" s="21" t="str">
        <f>B60</f>
        <v>中山</v>
      </c>
      <c r="AL60" s="21" t="str">
        <f>B61</f>
        <v>恒石</v>
      </c>
      <c r="AM60" s="19" t="str">
        <f>E60</f>
        <v>(高)</v>
      </c>
      <c r="AN60" s="19" t="str">
        <f>G60</f>
        <v>暖流会</v>
      </c>
      <c r="AO60" s="19" t="str">
        <f>IF(G61="",G60,G61)</f>
        <v>ＴＥＡＭ２５</v>
      </c>
    </row>
    <row r="61" spans="1:41" s="21" customFormat="1" ht="15" customHeight="1">
      <c r="A61" s="408"/>
      <c r="B61" s="371" t="s">
        <v>184</v>
      </c>
      <c r="C61" s="371"/>
      <c r="D61" s="371"/>
      <c r="E61" s="480"/>
      <c r="F61" s="480"/>
      <c r="G61" s="480" t="s">
        <v>91</v>
      </c>
      <c r="H61" s="480"/>
      <c r="I61" s="480"/>
      <c r="J61" s="481"/>
      <c r="K61" s="357"/>
      <c r="L61" s="357"/>
      <c r="M61" s="357"/>
      <c r="N61" s="357"/>
      <c r="O61" s="357"/>
      <c r="P61" s="365">
        <v>0</v>
      </c>
      <c r="Q61" s="364"/>
      <c r="R61" s="2" t="s">
        <v>8</v>
      </c>
      <c r="S61" s="364">
        <v>2</v>
      </c>
      <c r="T61" s="366"/>
      <c r="U61" s="364">
        <v>1</v>
      </c>
      <c r="V61" s="364"/>
      <c r="W61" s="2" t="s">
        <v>8</v>
      </c>
      <c r="X61" s="364">
        <v>2</v>
      </c>
      <c r="Y61" s="366"/>
      <c r="Z61" s="360"/>
      <c r="AA61" s="361"/>
      <c r="AB61" s="361"/>
      <c r="AC61" s="362"/>
      <c r="AM61" s="19"/>
      <c r="AN61" s="19"/>
      <c r="AO61" s="19"/>
    </row>
    <row r="62" spans="1:41" s="21" customFormat="1" ht="15" customHeight="1">
      <c r="A62" s="399">
        <v>2</v>
      </c>
      <c r="B62" s="491" t="s">
        <v>257</v>
      </c>
      <c r="C62" s="491"/>
      <c r="D62" s="491"/>
      <c r="E62" s="478" t="s">
        <v>106</v>
      </c>
      <c r="F62" s="478"/>
      <c r="G62" s="478" t="s">
        <v>301</v>
      </c>
      <c r="H62" s="478"/>
      <c r="I62" s="478"/>
      <c r="J62" s="479"/>
      <c r="K62" s="63"/>
      <c r="L62" s="346" t="str">
        <f>IF(K63="","",IF(K63&gt;N63,"○","×"))</f>
        <v>○</v>
      </c>
      <c r="M62" s="346"/>
      <c r="N62" s="346"/>
      <c r="O62" s="63"/>
      <c r="P62" s="347"/>
      <c r="Q62" s="348"/>
      <c r="R62" s="348"/>
      <c r="S62" s="348"/>
      <c r="T62" s="378"/>
      <c r="U62" s="63"/>
      <c r="V62" s="346" t="str">
        <f>IF(U63="","",IF(U63&gt;X63,"○","×"))</f>
        <v>×</v>
      </c>
      <c r="W62" s="346"/>
      <c r="X62" s="346"/>
      <c r="Y62" s="63"/>
      <c r="Z62" s="329">
        <f>IF(AND(L62="",Q62="",V62=""),"",COUNTIF(K62:Y63,"○")*2+COUNTIF(K62:Y63,"×"))</f>
        <v>3</v>
      </c>
      <c r="AA62" s="330"/>
      <c r="AB62" s="330">
        <f>IF(Z62="","",RANK(Z62,Z60:AA65,))</f>
        <v>2</v>
      </c>
      <c r="AC62" s="333"/>
      <c r="AJ62" s="21" t="str">
        <f>D59&amp;AB62</f>
        <v>Ｇ2</v>
      </c>
      <c r="AK62" s="21" t="str">
        <f>B62</f>
        <v>山下</v>
      </c>
      <c r="AL62" s="21" t="str">
        <f>B63</f>
        <v>山﨑</v>
      </c>
      <c r="AM62" s="19" t="str">
        <f>E62</f>
        <v>(香)</v>
      </c>
      <c r="AN62" s="19" t="str">
        <f>G62</f>
        <v>卓窓会</v>
      </c>
      <c r="AO62" s="19" t="str">
        <f>IF(G63="",G62,G63)</f>
        <v>卓窓会</v>
      </c>
    </row>
    <row r="63" spans="1:41" s="21" customFormat="1" ht="15" customHeight="1">
      <c r="A63" s="384"/>
      <c r="B63" s="371" t="s">
        <v>490</v>
      </c>
      <c r="C63" s="371"/>
      <c r="D63" s="371"/>
      <c r="E63" s="480"/>
      <c r="F63" s="480"/>
      <c r="G63" s="480"/>
      <c r="H63" s="480"/>
      <c r="I63" s="480"/>
      <c r="J63" s="481"/>
      <c r="K63" s="374">
        <f>IF(S61="","",S61)</f>
        <v>2</v>
      </c>
      <c r="L63" s="374"/>
      <c r="M63" s="5" t="s">
        <v>8</v>
      </c>
      <c r="N63" s="374">
        <f>IF(P61="","",P61)</f>
        <v>0</v>
      </c>
      <c r="O63" s="374"/>
      <c r="P63" s="379"/>
      <c r="Q63" s="380"/>
      <c r="R63" s="380"/>
      <c r="S63" s="380"/>
      <c r="T63" s="381"/>
      <c r="U63" s="374">
        <v>1</v>
      </c>
      <c r="V63" s="374"/>
      <c r="W63" s="5" t="s">
        <v>8</v>
      </c>
      <c r="X63" s="374">
        <v>2</v>
      </c>
      <c r="Y63" s="374"/>
      <c r="Z63" s="368"/>
      <c r="AA63" s="369"/>
      <c r="AB63" s="369"/>
      <c r="AC63" s="370"/>
      <c r="AM63" s="19"/>
      <c r="AN63" s="19"/>
      <c r="AO63" s="19"/>
    </row>
    <row r="64" spans="1:41" s="21" customFormat="1" ht="15" customHeight="1">
      <c r="A64" s="341">
        <v>3</v>
      </c>
      <c r="B64" s="482" t="s">
        <v>152</v>
      </c>
      <c r="C64" s="482"/>
      <c r="D64" s="482"/>
      <c r="E64" s="492" t="s">
        <v>105</v>
      </c>
      <c r="F64" s="492"/>
      <c r="G64" s="492" t="s">
        <v>388</v>
      </c>
      <c r="H64" s="492"/>
      <c r="I64" s="492"/>
      <c r="J64" s="494"/>
      <c r="K64" s="66"/>
      <c r="L64" s="346" t="str">
        <f>IF(K65="","",IF(K65&gt;N65,"○","×"))</f>
        <v>○</v>
      </c>
      <c r="M64" s="346"/>
      <c r="N64" s="346"/>
      <c r="O64" s="63"/>
      <c r="P64" s="64"/>
      <c r="Q64" s="346" t="str">
        <f>IF(P65="","",IF(P65&gt;S65,"○","×"))</f>
        <v>○</v>
      </c>
      <c r="R64" s="346"/>
      <c r="S64" s="346"/>
      <c r="T64" s="67"/>
      <c r="U64" s="348"/>
      <c r="V64" s="348"/>
      <c r="W64" s="348"/>
      <c r="X64" s="348"/>
      <c r="Y64" s="349"/>
      <c r="Z64" s="360">
        <f>IF(AND(L64="",Q64="",V64=""),"",COUNTIF(K64:Y65,"○")*2+COUNTIF(K64:Y65,"×"))</f>
        <v>4</v>
      </c>
      <c r="AA64" s="361"/>
      <c r="AB64" s="361">
        <f>IF(Z64="","",RANK(Z64,Z60:AA65,))</f>
        <v>1</v>
      </c>
      <c r="AC64" s="362"/>
      <c r="AJ64" s="21" t="str">
        <f>D59&amp;AB64</f>
        <v>Ｇ1</v>
      </c>
      <c r="AK64" s="21" t="str">
        <f>B64</f>
        <v>長尾</v>
      </c>
      <c r="AL64" s="21" t="str">
        <f>B65</f>
        <v>平田</v>
      </c>
      <c r="AM64" s="19" t="str">
        <f>E64</f>
        <v>(徳)</v>
      </c>
      <c r="AN64" s="19" t="str">
        <f>G64</f>
        <v>渭水クラブ</v>
      </c>
      <c r="AO64" s="19" t="str">
        <f>IF(G65="",G64,G65)</f>
        <v>名西クラブ</v>
      </c>
    </row>
    <row r="65" spans="1:41" s="21" customFormat="1" ht="15" customHeight="1">
      <c r="A65" s="342"/>
      <c r="B65" s="308" t="s">
        <v>270</v>
      </c>
      <c r="C65" s="308"/>
      <c r="D65" s="308"/>
      <c r="E65" s="472"/>
      <c r="F65" s="472"/>
      <c r="G65" s="472" t="s">
        <v>302</v>
      </c>
      <c r="H65" s="472"/>
      <c r="I65" s="472"/>
      <c r="J65" s="476"/>
      <c r="K65" s="335">
        <f>IF(X61="","",X61)</f>
        <v>2</v>
      </c>
      <c r="L65" s="336"/>
      <c r="M65" s="6" t="s">
        <v>8</v>
      </c>
      <c r="N65" s="336">
        <f>IF(U61="","",U61)</f>
        <v>1</v>
      </c>
      <c r="O65" s="336"/>
      <c r="P65" s="339">
        <f>IF(X63="","",X63)</f>
        <v>2</v>
      </c>
      <c r="Q65" s="336"/>
      <c r="R65" s="6" t="s">
        <v>8</v>
      </c>
      <c r="S65" s="336">
        <f>IF(U63="","",U63)</f>
        <v>1</v>
      </c>
      <c r="T65" s="340"/>
      <c r="U65" s="351"/>
      <c r="V65" s="351"/>
      <c r="W65" s="351"/>
      <c r="X65" s="351"/>
      <c r="Y65" s="352"/>
      <c r="Z65" s="331"/>
      <c r="AA65" s="332"/>
      <c r="AB65" s="332"/>
      <c r="AC65" s="334"/>
    </row>
    <row r="66" spans="1:41" ht="21" customHeight="1">
      <c r="D66" s="401" t="s">
        <v>406</v>
      </c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1"/>
    </row>
    <row r="67" spans="1:41" ht="8.1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"/>
    </row>
    <row r="68" spans="1:41" ht="15" customHeight="1">
      <c r="B68" s="2" t="s">
        <v>9</v>
      </c>
      <c r="C68" s="321" t="s">
        <v>1</v>
      </c>
      <c r="D68" s="321"/>
      <c r="E68" s="321"/>
      <c r="F68" s="321"/>
      <c r="G68" s="321"/>
      <c r="H68" s="2" t="s">
        <v>10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41" s="21" customFormat="1" ht="4.5" customHeight="1"/>
    <row r="70" spans="1:41" s="21" customFormat="1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338">
        <v>24</v>
      </c>
      <c r="Z70" s="338"/>
      <c r="AA70" s="337" t="s">
        <v>2</v>
      </c>
      <c r="AB70" s="338"/>
      <c r="AC70" s="338"/>
    </row>
    <row r="71" spans="1:41" s="21" customFormat="1" ht="15" customHeight="1">
      <c r="A71" s="25"/>
      <c r="B71" s="29"/>
      <c r="C71" s="29"/>
      <c r="D71" s="4" t="s">
        <v>22</v>
      </c>
      <c r="E71" s="483" t="s">
        <v>25</v>
      </c>
      <c r="F71" s="392"/>
      <c r="G71" s="392"/>
      <c r="H71" s="29"/>
      <c r="I71" s="29"/>
      <c r="J71" s="26"/>
      <c r="K71" s="484" t="str">
        <f>B72</f>
        <v>日浅</v>
      </c>
      <c r="L71" s="484"/>
      <c r="M71" s="36" t="s">
        <v>18</v>
      </c>
      <c r="N71" s="484" t="str">
        <f>B73</f>
        <v>青木</v>
      </c>
      <c r="O71" s="484"/>
      <c r="P71" s="486" t="str">
        <f>B74</f>
        <v>笹山</v>
      </c>
      <c r="Q71" s="484"/>
      <c r="R71" s="36" t="s">
        <v>18</v>
      </c>
      <c r="S71" s="484" t="str">
        <f>B75</f>
        <v>笹山</v>
      </c>
      <c r="T71" s="487"/>
      <c r="U71" s="484" t="str">
        <f>B76</f>
        <v>豊嶋</v>
      </c>
      <c r="V71" s="484"/>
      <c r="W71" s="36" t="s">
        <v>18</v>
      </c>
      <c r="X71" s="484" t="str">
        <f>B77</f>
        <v>福井</v>
      </c>
      <c r="Y71" s="484"/>
      <c r="Z71" s="395" t="s">
        <v>17</v>
      </c>
      <c r="AA71" s="396"/>
      <c r="AB71" s="397" t="s">
        <v>13</v>
      </c>
      <c r="AC71" s="398"/>
    </row>
    <row r="72" spans="1:41" s="21" customFormat="1" ht="15" customHeight="1">
      <c r="A72" s="408">
        <v>1</v>
      </c>
      <c r="B72" s="470" t="s">
        <v>389</v>
      </c>
      <c r="C72" s="470"/>
      <c r="D72" s="470"/>
      <c r="E72" s="492" t="s">
        <v>107</v>
      </c>
      <c r="F72" s="492"/>
      <c r="G72" s="492" t="s">
        <v>149</v>
      </c>
      <c r="H72" s="492"/>
      <c r="I72" s="492"/>
      <c r="J72" s="494"/>
      <c r="K72" s="485"/>
      <c r="L72" s="485"/>
      <c r="M72" s="485"/>
      <c r="N72" s="485"/>
      <c r="O72" s="485"/>
      <c r="P72" s="48"/>
      <c r="Q72" s="388" t="str">
        <f>IF(P73="","",IF(P73&gt;S73,"○","×"))</f>
        <v>×</v>
      </c>
      <c r="R72" s="388"/>
      <c r="S72" s="388"/>
      <c r="T72" s="59"/>
      <c r="U72" s="58"/>
      <c r="V72" s="388" t="str">
        <f>IF(U73="","",IF(U73&gt;X73,"○","×"))</f>
        <v>×</v>
      </c>
      <c r="W72" s="388"/>
      <c r="X72" s="388"/>
      <c r="Y72" s="59"/>
      <c r="Z72" s="495">
        <f>IF(AND(L72="",Q72="",V72=""),"",COUNTIF(K72:Y73,"○")*2+COUNTIF(K72:Y73,"×"))</f>
        <v>2</v>
      </c>
      <c r="AA72" s="496"/>
      <c r="AB72" s="496">
        <f>IF(Z72="","",RANK(Z72,Z72:AA77,))</f>
        <v>3</v>
      </c>
      <c r="AC72" s="497"/>
      <c r="AJ72" s="21" t="str">
        <f>D71&amp;AB72</f>
        <v>Ｈ3</v>
      </c>
      <c r="AK72" s="21" t="str">
        <f>B72</f>
        <v>日浅</v>
      </c>
      <c r="AL72" s="21" t="str">
        <f>B73</f>
        <v>青木</v>
      </c>
      <c r="AM72" s="19" t="str">
        <f>E72</f>
        <v>(愛)</v>
      </c>
      <c r="AN72" s="19" t="str">
        <f>G72</f>
        <v>石井体協</v>
      </c>
      <c r="AO72" s="19" t="str">
        <f>IF(G73="",G72,G73)</f>
        <v>帝友クラブ</v>
      </c>
    </row>
    <row r="73" spans="1:41" s="21" customFormat="1" ht="15" customHeight="1">
      <c r="A73" s="408"/>
      <c r="B73" s="371" t="s">
        <v>390</v>
      </c>
      <c r="C73" s="371"/>
      <c r="D73" s="371"/>
      <c r="E73" s="478"/>
      <c r="F73" s="478"/>
      <c r="G73" s="478" t="s">
        <v>391</v>
      </c>
      <c r="H73" s="478"/>
      <c r="I73" s="478"/>
      <c r="J73" s="479"/>
      <c r="K73" s="357"/>
      <c r="L73" s="357"/>
      <c r="M73" s="357"/>
      <c r="N73" s="357"/>
      <c r="O73" s="357"/>
      <c r="P73" s="365">
        <v>0</v>
      </c>
      <c r="Q73" s="364"/>
      <c r="R73" s="2" t="s">
        <v>8</v>
      </c>
      <c r="S73" s="364">
        <v>2</v>
      </c>
      <c r="T73" s="366"/>
      <c r="U73" s="364">
        <v>1</v>
      </c>
      <c r="V73" s="364"/>
      <c r="W73" s="2" t="s">
        <v>8</v>
      </c>
      <c r="X73" s="364">
        <v>2</v>
      </c>
      <c r="Y73" s="366"/>
      <c r="Z73" s="360"/>
      <c r="AA73" s="361"/>
      <c r="AB73" s="361"/>
      <c r="AC73" s="362"/>
      <c r="AM73" s="19"/>
      <c r="AN73" s="19"/>
      <c r="AO73" s="19"/>
    </row>
    <row r="74" spans="1:41" s="21" customFormat="1" ht="15" customHeight="1">
      <c r="A74" s="341">
        <v>2</v>
      </c>
      <c r="B74" s="491" t="s">
        <v>173</v>
      </c>
      <c r="C74" s="491"/>
      <c r="D74" s="491"/>
      <c r="E74" s="492" t="s">
        <v>105</v>
      </c>
      <c r="F74" s="492"/>
      <c r="G74" s="492" t="s">
        <v>174</v>
      </c>
      <c r="H74" s="492"/>
      <c r="I74" s="492"/>
      <c r="J74" s="494"/>
      <c r="K74" s="63"/>
      <c r="L74" s="346" t="str">
        <f>IF(K75="","",IF(K75&gt;N75,"○","×"))</f>
        <v>○</v>
      </c>
      <c r="M74" s="346"/>
      <c r="N74" s="346"/>
      <c r="O74" s="63"/>
      <c r="P74" s="347"/>
      <c r="Q74" s="348"/>
      <c r="R74" s="348"/>
      <c r="S74" s="348"/>
      <c r="T74" s="378"/>
      <c r="U74" s="63"/>
      <c r="V74" s="346" t="str">
        <f>IF(U75="","",IF(U75&gt;X75,"○","×"))</f>
        <v>○</v>
      </c>
      <c r="W74" s="346"/>
      <c r="X74" s="346"/>
      <c r="Y74" s="63"/>
      <c r="Z74" s="329">
        <f>IF(AND(L74="",Q74="",V74=""),"",COUNTIF(K74:Y75,"○")*2+COUNTIF(K74:Y75,"×"))</f>
        <v>4</v>
      </c>
      <c r="AA74" s="330"/>
      <c r="AB74" s="330">
        <f>IF(Z74="","",RANK(Z74,Z72:AA77,))</f>
        <v>1</v>
      </c>
      <c r="AC74" s="333"/>
      <c r="AJ74" s="21" t="str">
        <f>D71&amp;AB74</f>
        <v>Ｈ1</v>
      </c>
      <c r="AK74" s="21" t="str">
        <f>B74</f>
        <v>笹山</v>
      </c>
      <c r="AL74" s="21" t="str">
        <f>B75</f>
        <v>笹山</v>
      </c>
      <c r="AM74" s="19" t="str">
        <f>E74</f>
        <v>(徳)</v>
      </c>
      <c r="AN74" s="19" t="str">
        <f>G74</f>
        <v>ベアーズ</v>
      </c>
      <c r="AO74" s="19" t="str">
        <f>IF(G75="",G74,G75)</f>
        <v>ベアーズ</v>
      </c>
    </row>
    <row r="75" spans="1:41" s="21" customFormat="1" ht="15" customHeight="1">
      <c r="A75" s="353"/>
      <c r="B75" s="371" t="s">
        <v>173</v>
      </c>
      <c r="C75" s="371"/>
      <c r="D75" s="371"/>
      <c r="E75" s="480"/>
      <c r="F75" s="480"/>
      <c r="G75" s="480"/>
      <c r="H75" s="480"/>
      <c r="I75" s="480"/>
      <c r="J75" s="481"/>
      <c r="K75" s="374">
        <f>IF(S73="","",S73)</f>
        <v>2</v>
      </c>
      <c r="L75" s="374"/>
      <c r="M75" s="5" t="s">
        <v>8</v>
      </c>
      <c r="N75" s="374">
        <f>IF(P73="","",P73)</f>
        <v>0</v>
      </c>
      <c r="O75" s="374"/>
      <c r="P75" s="379"/>
      <c r="Q75" s="380"/>
      <c r="R75" s="380"/>
      <c r="S75" s="380"/>
      <c r="T75" s="381"/>
      <c r="U75" s="374">
        <v>2</v>
      </c>
      <c r="V75" s="374"/>
      <c r="W75" s="5" t="s">
        <v>8</v>
      </c>
      <c r="X75" s="374">
        <v>0</v>
      </c>
      <c r="Y75" s="374"/>
      <c r="Z75" s="368"/>
      <c r="AA75" s="369"/>
      <c r="AB75" s="369"/>
      <c r="AC75" s="370"/>
      <c r="AM75" s="19"/>
      <c r="AN75" s="19"/>
      <c r="AO75" s="19"/>
    </row>
    <row r="76" spans="1:41" s="21" customFormat="1" ht="15" customHeight="1">
      <c r="A76" s="399">
        <v>3</v>
      </c>
      <c r="B76" s="482" t="s">
        <v>252</v>
      </c>
      <c r="C76" s="482"/>
      <c r="D76" s="482"/>
      <c r="E76" s="492" t="s">
        <v>106</v>
      </c>
      <c r="F76" s="492"/>
      <c r="G76" s="492" t="s">
        <v>393</v>
      </c>
      <c r="H76" s="492"/>
      <c r="I76" s="492"/>
      <c r="J76" s="494"/>
      <c r="K76" s="66"/>
      <c r="L76" s="346" t="str">
        <f>IF(K77="","",IF(K77&gt;N77,"○","×"))</f>
        <v>○</v>
      </c>
      <c r="M76" s="346"/>
      <c r="N76" s="346"/>
      <c r="O76" s="63"/>
      <c r="P76" s="64"/>
      <c r="Q76" s="346" t="str">
        <f>IF(P77="","",IF(P77&gt;S77,"○","×"))</f>
        <v>×</v>
      </c>
      <c r="R76" s="346"/>
      <c r="S76" s="346"/>
      <c r="T76" s="67"/>
      <c r="U76" s="348"/>
      <c r="V76" s="348"/>
      <c r="W76" s="348"/>
      <c r="X76" s="348"/>
      <c r="Y76" s="349"/>
      <c r="Z76" s="360">
        <f>IF(AND(L76="",Q76="",V76=""),"",COUNTIF(K76:Y77,"○")*2+COUNTIF(K76:Y77,"×"))</f>
        <v>3</v>
      </c>
      <c r="AA76" s="361"/>
      <c r="AB76" s="361">
        <f>IF(Z76="","",RANK(Z76,Z72:AA77,))</f>
        <v>2</v>
      </c>
      <c r="AC76" s="362"/>
      <c r="AJ76" s="21" t="str">
        <f>D71&amp;AB76</f>
        <v>Ｈ2</v>
      </c>
      <c r="AK76" s="21" t="str">
        <f>B76</f>
        <v>豊嶋</v>
      </c>
      <c r="AL76" s="21" t="str">
        <f>B77</f>
        <v>福井</v>
      </c>
      <c r="AM76" s="19" t="str">
        <f>E76</f>
        <v>(香)</v>
      </c>
      <c r="AN76" s="19" t="str">
        <f>G76</f>
        <v>高松卓愛クラブ</v>
      </c>
      <c r="AO76" s="19" t="str">
        <f>IF(G77="",G76,G77)</f>
        <v>高松卓愛クラブ</v>
      </c>
    </row>
    <row r="77" spans="1:41" s="21" customFormat="1" ht="15" customHeight="1">
      <c r="A77" s="442"/>
      <c r="B77" s="308" t="s">
        <v>392</v>
      </c>
      <c r="C77" s="308"/>
      <c r="D77" s="308"/>
      <c r="E77" s="472"/>
      <c r="F77" s="472"/>
      <c r="G77" s="472"/>
      <c r="H77" s="472"/>
      <c r="I77" s="472"/>
      <c r="J77" s="476"/>
      <c r="K77" s="335">
        <f>IF(X73="","",X73)</f>
        <v>2</v>
      </c>
      <c r="L77" s="336"/>
      <c r="M77" s="6" t="s">
        <v>8</v>
      </c>
      <c r="N77" s="336">
        <f>IF(U73="","",U73)</f>
        <v>1</v>
      </c>
      <c r="O77" s="336"/>
      <c r="P77" s="339">
        <f>IF(X75="","",X75)</f>
        <v>0</v>
      </c>
      <c r="Q77" s="336"/>
      <c r="R77" s="6" t="s">
        <v>8</v>
      </c>
      <c r="S77" s="336">
        <f>IF(U75="","",U75)</f>
        <v>2</v>
      </c>
      <c r="T77" s="340"/>
      <c r="U77" s="351"/>
      <c r="V77" s="351"/>
      <c r="W77" s="351"/>
      <c r="X77" s="351"/>
      <c r="Y77" s="352"/>
      <c r="Z77" s="331"/>
      <c r="AA77" s="332"/>
      <c r="AB77" s="332"/>
      <c r="AC77" s="334"/>
    </row>
    <row r="78" spans="1:41" s="21" customFormat="1" ht="5.25" customHeight="1">
      <c r="A78" s="87"/>
      <c r="B78" s="9"/>
      <c r="C78" s="9"/>
      <c r="D78" s="9"/>
      <c r="E78" s="75"/>
      <c r="F78" s="75"/>
      <c r="G78" s="75"/>
      <c r="H78" s="75"/>
      <c r="I78" s="75"/>
      <c r="J78" s="75"/>
      <c r="K78" s="16"/>
      <c r="L78" s="16"/>
      <c r="M78" s="2"/>
      <c r="N78" s="16"/>
      <c r="O78" s="16"/>
      <c r="P78" s="16"/>
      <c r="Q78" s="16"/>
      <c r="R78" s="2"/>
      <c r="S78" s="16"/>
      <c r="T78" s="16"/>
      <c r="U78" s="17"/>
      <c r="V78" s="17"/>
      <c r="W78" s="17"/>
      <c r="X78" s="17"/>
      <c r="Y78" s="34"/>
      <c r="Z78" s="34"/>
      <c r="AA78" s="34"/>
      <c r="AB78" s="34"/>
      <c r="AC78" s="34"/>
    </row>
    <row r="79" spans="1:41" s="19" customFormat="1" ht="15" customHeight="1">
      <c r="A79" s="23"/>
      <c r="Y79" s="338">
        <v>25</v>
      </c>
      <c r="Z79" s="338"/>
      <c r="AA79" s="337" t="s">
        <v>2</v>
      </c>
      <c r="AB79" s="338"/>
      <c r="AC79" s="338"/>
      <c r="AD79" s="32"/>
      <c r="AE79" s="32"/>
      <c r="AF79" s="32"/>
      <c r="AG79" s="32"/>
      <c r="AH79" s="32"/>
    </row>
    <row r="80" spans="1:41" s="19" customFormat="1" ht="15" customHeight="1">
      <c r="A80" s="25"/>
      <c r="B80" s="29"/>
      <c r="C80" s="29"/>
      <c r="D80" s="4" t="s">
        <v>76</v>
      </c>
      <c r="E80" s="483" t="s">
        <v>25</v>
      </c>
      <c r="F80" s="392"/>
      <c r="G80" s="392"/>
      <c r="H80" s="29"/>
      <c r="I80" s="29"/>
      <c r="J80" s="26"/>
      <c r="K80" s="484" t="str">
        <f>B81</f>
        <v>嶋田</v>
      </c>
      <c r="L80" s="484"/>
      <c r="M80" s="36" t="s">
        <v>18</v>
      </c>
      <c r="N80" s="484" t="str">
        <f>B82</f>
        <v>氏家</v>
      </c>
      <c r="O80" s="484"/>
      <c r="P80" s="486" t="str">
        <f>B83</f>
        <v>岩本</v>
      </c>
      <c r="Q80" s="484"/>
      <c r="R80" s="36" t="s">
        <v>18</v>
      </c>
      <c r="S80" s="484" t="str">
        <f>B84</f>
        <v>山口</v>
      </c>
      <c r="T80" s="487"/>
      <c r="U80" s="484" t="str">
        <f>B85</f>
        <v>小浜</v>
      </c>
      <c r="V80" s="484"/>
      <c r="W80" s="36" t="s">
        <v>18</v>
      </c>
      <c r="X80" s="484" t="str">
        <f>B86</f>
        <v>田村</v>
      </c>
      <c r="Y80" s="484"/>
      <c r="Z80" s="395" t="s">
        <v>17</v>
      </c>
      <c r="AA80" s="396"/>
      <c r="AB80" s="397" t="s">
        <v>13</v>
      </c>
      <c r="AC80" s="398"/>
      <c r="AD80" s="32"/>
      <c r="AE80" s="32"/>
      <c r="AF80" s="32"/>
      <c r="AG80" s="32"/>
      <c r="AH80" s="32"/>
    </row>
    <row r="81" spans="1:42" s="19" customFormat="1" ht="15" customHeight="1">
      <c r="A81" s="422">
        <v>1</v>
      </c>
      <c r="B81" s="470" t="s">
        <v>394</v>
      </c>
      <c r="C81" s="470"/>
      <c r="D81" s="470"/>
      <c r="E81" s="471" t="s">
        <v>106</v>
      </c>
      <c r="F81" s="471"/>
      <c r="G81" s="471" t="s">
        <v>85</v>
      </c>
      <c r="H81" s="471"/>
      <c r="I81" s="471"/>
      <c r="J81" s="473"/>
      <c r="K81" s="485"/>
      <c r="L81" s="485"/>
      <c r="M81" s="485"/>
      <c r="N81" s="485"/>
      <c r="O81" s="485"/>
      <c r="P81" s="48"/>
      <c r="Q81" s="388" t="str">
        <f>IF(P82="","",IF(P82&gt;S82,"○","×"))</f>
        <v>○</v>
      </c>
      <c r="R81" s="388"/>
      <c r="S81" s="388"/>
      <c r="T81" s="59"/>
      <c r="U81" s="58"/>
      <c r="V81" s="388" t="str">
        <f>IF(U82="","",IF(U82&gt;X82,"○","×"))</f>
        <v>×</v>
      </c>
      <c r="W81" s="388"/>
      <c r="X81" s="388"/>
      <c r="Y81" s="59"/>
      <c r="Z81" s="495">
        <f>IF(AND(L81="",Q81="",V81=""),"",COUNTIF(K81:Y82,"○")*2+COUNTIF(K81:Y82,"×"))</f>
        <v>3</v>
      </c>
      <c r="AA81" s="496"/>
      <c r="AB81" s="496">
        <f>IF(Z81="","",RANK(Z81,Z81:AA86,))</f>
        <v>2</v>
      </c>
      <c r="AC81" s="497"/>
      <c r="AD81" s="32"/>
      <c r="AE81" s="32"/>
      <c r="AF81" s="32"/>
      <c r="AG81" s="32"/>
      <c r="AH81" s="32"/>
      <c r="AJ81" s="21" t="str">
        <f>D80&amp;AB81</f>
        <v>Ｉ2</v>
      </c>
      <c r="AK81" s="21" t="str">
        <f>B81</f>
        <v>嶋田</v>
      </c>
      <c r="AL81" s="21" t="str">
        <f>B82</f>
        <v>氏家</v>
      </c>
      <c r="AM81" s="19" t="str">
        <f>E81</f>
        <v>(香)</v>
      </c>
      <c r="AN81" s="19" t="str">
        <f>G81</f>
        <v>丸亀ＳＣ</v>
      </c>
      <c r="AO81" s="19" t="str">
        <f>IF(G82="",G81,G82)</f>
        <v>丸亀ＳＣ</v>
      </c>
      <c r="AP81" s="21"/>
    </row>
    <row r="82" spans="1:42" s="19" customFormat="1" ht="15" customHeight="1">
      <c r="A82" s="422"/>
      <c r="B82" s="371" t="s">
        <v>171</v>
      </c>
      <c r="C82" s="371"/>
      <c r="D82" s="371"/>
      <c r="E82" s="480"/>
      <c r="F82" s="480"/>
      <c r="G82" s="480"/>
      <c r="H82" s="480"/>
      <c r="I82" s="480"/>
      <c r="J82" s="481"/>
      <c r="K82" s="357"/>
      <c r="L82" s="357"/>
      <c r="M82" s="357"/>
      <c r="N82" s="357"/>
      <c r="O82" s="357"/>
      <c r="P82" s="365">
        <v>2</v>
      </c>
      <c r="Q82" s="364"/>
      <c r="R82" s="2" t="s">
        <v>8</v>
      </c>
      <c r="S82" s="364">
        <v>1</v>
      </c>
      <c r="T82" s="366"/>
      <c r="U82" s="364">
        <v>0</v>
      </c>
      <c r="V82" s="364"/>
      <c r="W82" s="2" t="s">
        <v>8</v>
      </c>
      <c r="X82" s="364">
        <v>2</v>
      </c>
      <c r="Y82" s="366"/>
      <c r="Z82" s="360"/>
      <c r="AA82" s="361"/>
      <c r="AB82" s="361"/>
      <c r="AC82" s="362"/>
      <c r="AD82" s="32"/>
      <c r="AE82" s="32"/>
      <c r="AF82" s="32"/>
      <c r="AG82" s="32"/>
      <c r="AH82" s="32"/>
      <c r="AJ82" s="21"/>
      <c r="AK82" s="21"/>
      <c r="AL82" s="21"/>
      <c r="AP82" s="21"/>
    </row>
    <row r="83" spans="1:42" s="19" customFormat="1" ht="15" customHeight="1">
      <c r="A83" s="341">
        <v>2</v>
      </c>
      <c r="B83" s="482" t="s">
        <v>175</v>
      </c>
      <c r="C83" s="482"/>
      <c r="D83" s="482"/>
      <c r="E83" s="492" t="s">
        <v>107</v>
      </c>
      <c r="F83" s="492"/>
      <c r="G83" s="492" t="s">
        <v>176</v>
      </c>
      <c r="H83" s="492"/>
      <c r="I83" s="492"/>
      <c r="J83" s="494"/>
      <c r="K83" s="63"/>
      <c r="L83" s="346" t="str">
        <f>IF(K84="","",IF(K84&gt;N84,"○","×"))</f>
        <v>×</v>
      </c>
      <c r="M83" s="346"/>
      <c r="N83" s="346"/>
      <c r="O83" s="63"/>
      <c r="P83" s="347"/>
      <c r="Q83" s="348"/>
      <c r="R83" s="348"/>
      <c r="S83" s="348"/>
      <c r="T83" s="378"/>
      <c r="U83" s="63"/>
      <c r="V83" s="346" t="str">
        <f>IF(U84="","",IF(U84&gt;X84,"○","×"))</f>
        <v>×</v>
      </c>
      <c r="W83" s="346"/>
      <c r="X83" s="346"/>
      <c r="Y83" s="63"/>
      <c r="Z83" s="329">
        <f>IF(AND(L83="",Q83="",V83=""),"",COUNTIF(K83:Y84,"○")*2+COUNTIF(K83:Y84,"×"))</f>
        <v>2</v>
      </c>
      <c r="AA83" s="330"/>
      <c r="AB83" s="330">
        <f>IF(Z83="","",RANK(Z83,Z81:AA86,))</f>
        <v>3</v>
      </c>
      <c r="AC83" s="333"/>
      <c r="AD83" s="32"/>
      <c r="AE83" s="32"/>
      <c r="AF83" s="32"/>
      <c r="AG83" s="32"/>
      <c r="AH83" s="32"/>
      <c r="AJ83" s="21" t="str">
        <f>D80&amp;AB83</f>
        <v>Ｉ3</v>
      </c>
      <c r="AK83" s="21" t="str">
        <f>B83</f>
        <v>岩本</v>
      </c>
      <c r="AL83" s="21" t="str">
        <f>B84</f>
        <v>山口</v>
      </c>
      <c r="AM83" s="19" t="str">
        <f>E83</f>
        <v>(愛)</v>
      </c>
      <c r="AN83" s="19" t="str">
        <f>G83</f>
        <v>ロビンズ</v>
      </c>
      <c r="AO83" s="19" t="str">
        <f>IF(G84="",G83,G84)</f>
        <v>媛卓会</v>
      </c>
      <c r="AP83" s="21"/>
    </row>
    <row r="84" spans="1:42" s="19" customFormat="1" ht="15" customHeight="1">
      <c r="A84" s="353"/>
      <c r="B84" s="371" t="s">
        <v>228</v>
      </c>
      <c r="C84" s="371"/>
      <c r="D84" s="371"/>
      <c r="E84" s="480"/>
      <c r="F84" s="480"/>
      <c r="G84" s="480" t="s">
        <v>416</v>
      </c>
      <c r="H84" s="480"/>
      <c r="I84" s="480"/>
      <c r="J84" s="481"/>
      <c r="K84" s="374">
        <f>IF(S82="","",S82)</f>
        <v>1</v>
      </c>
      <c r="L84" s="374"/>
      <c r="M84" s="5" t="s">
        <v>8</v>
      </c>
      <c r="N84" s="374">
        <f>IF(P82="","",P82)</f>
        <v>2</v>
      </c>
      <c r="O84" s="374"/>
      <c r="P84" s="379"/>
      <c r="Q84" s="380"/>
      <c r="R84" s="380"/>
      <c r="S84" s="380"/>
      <c r="T84" s="381"/>
      <c r="U84" s="374">
        <v>0</v>
      </c>
      <c r="V84" s="374"/>
      <c r="W84" s="5" t="s">
        <v>8</v>
      </c>
      <c r="X84" s="374">
        <v>2</v>
      </c>
      <c r="Y84" s="374"/>
      <c r="Z84" s="368"/>
      <c r="AA84" s="369"/>
      <c r="AB84" s="369"/>
      <c r="AC84" s="370"/>
      <c r="AE84" s="32"/>
      <c r="AF84" s="32"/>
      <c r="AG84" s="32"/>
      <c r="AH84" s="32"/>
      <c r="AJ84" s="21"/>
      <c r="AK84" s="21"/>
      <c r="AL84" s="21"/>
      <c r="AP84" s="21"/>
    </row>
    <row r="85" spans="1:42" s="21" customFormat="1" ht="15" customHeight="1">
      <c r="A85" s="408">
        <v>3</v>
      </c>
      <c r="B85" s="491" t="s">
        <v>395</v>
      </c>
      <c r="C85" s="491"/>
      <c r="D85" s="491"/>
      <c r="E85" s="478" t="s">
        <v>105</v>
      </c>
      <c r="F85" s="478"/>
      <c r="G85" s="478" t="s">
        <v>396</v>
      </c>
      <c r="H85" s="478"/>
      <c r="I85" s="478"/>
      <c r="J85" s="479"/>
      <c r="K85" s="66"/>
      <c r="L85" s="346" t="str">
        <f>IF(K86="","",IF(K86&gt;N86,"○","×"))</f>
        <v>○</v>
      </c>
      <c r="M85" s="346"/>
      <c r="N85" s="346"/>
      <c r="O85" s="63"/>
      <c r="P85" s="64"/>
      <c r="Q85" s="346" t="str">
        <f>IF(P86="","",IF(P86&gt;S86,"○","×"))</f>
        <v>○</v>
      </c>
      <c r="R85" s="346"/>
      <c r="S85" s="346"/>
      <c r="T85" s="67"/>
      <c r="U85" s="348"/>
      <c r="V85" s="348"/>
      <c r="W85" s="348"/>
      <c r="X85" s="348"/>
      <c r="Y85" s="349"/>
      <c r="Z85" s="360">
        <f>IF(AND(L85="",Q85="",V85=""),"",COUNTIF(K85:Y86,"○")*2+COUNTIF(K85:Y86,"×"))</f>
        <v>4</v>
      </c>
      <c r="AA85" s="361"/>
      <c r="AB85" s="361">
        <f>IF(Z85="","",RANK(Z85,Z81:AA86,))</f>
        <v>1</v>
      </c>
      <c r="AC85" s="362"/>
      <c r="AD85" s="19"/>
      <c r="AE85" s="32"/>
      <c r="AF85" s="32"/>
      <c r="AG85" s="32"/>
      <c r="AH85" s="32"/>
      <c r="AJ85" s="21" t="str">
        <f>D80&amp;AB85</f>
        <v>Ｉ1</v>
      </c>
      <c r="AK85" s="21" t="str">
        <f>B85</f>
        <v>小浜</v>
      </c>
      <c r="AL85" s="21" t="str">
        <f>B86</f>
        <v>田村</v>
      </c>
      <c r="AM85" s="19" t="str">
        <f>E85</f>
        <v>(徳)</v>
      </c>
      <c r="AN85" s="19" t="str">
        <f>G85</f>
        <v>あいのすけ</v>
      </c>
      <c r="AO85" s="19" t="str">
        <f>IF(G86="",G85,G86)</f>
        <v>北島クラブ</v>
      </c>
    </row>
    <row r="86" spans="1:42" s="21" customFormat="1" ht="15" customHeight="1">
      <c r="A86" s="342"/>
      <c r="B86" s="308" t="s">
        <v>271</v>
      </c>
      <c r="C86" s="308"/>
      <c r="D86" s="308"/>
      <c r="E86" s="472"/>
      <c r="F86" s="472"/>
      <c r="G86" s="472" t="s">
        <v>87</v>
      </c>
      <c r="H86" s="472"/>
      <c r="I86" s="472"/>
      <c r="J86" s="476"/>
      <c r="K86" s="335">
        <f>IF(X82="","",X82)</f>
        <v>2</v>
      </c>
      <c r="L86" s="336"/>
      <c r="M86" s="6" t="s">
        <v>8</v>
      </c>
      <c r="N86" s="336">
        <f>IF(U82="","",U82)</f>
        <v>0</v>
      </c>
      <c r="O86" s="336"/>
      <c r="P86" s="339">
        <f>IF(X84="","",X84)</f>
        <v>2</v>
      </c>
      <c r="Q86" s="336"/>
      <c r="R86" s="6" t="s">
        <v>8</v>
      </c>
      <c r="S86" s="336">
        <f>IF(U84="","",U84)</f>
        <v>0</v>
      </c>
      <c r="T86" s="340"/>
      <c r="U86" s="351"/>
      <c r="V86" s="351"/>
      <c r="W86" s="351"/>
      <c r="X86" s="351"/>
      <c r="Y86" s="352"/>
      <c r="Z86" s="331"/>
      <c r="AA86" s="332"/>
      <c r="AB86" s="332"/>
      <c r="AC86" s="334"/>
    </row>
    <row r="87" spans="1:42" s="21" customFormat="1" ht="5.0999999999999996" customHeight="1"/>
    <row r="88" spans="1:42" s="21" customFormat="1" ht="15" customHeight="1">
      <c r="A88" s="2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338">
        <v>25</v>
      </c>
      <c r="Z88" s="338"/>
      <c r="AA88" s="337" t="s">
        <v>2</v>
      </c>
      <c r="AB88" s="338"/>
      <c r="AC88" s="338"/>
    </row>
    <row r="89" spans="1:42" s="21" customFormat="1" ht="15" customHeight="1">
      <c r="A89" s="25"/>
      <c r="B89" s="29"/>
      <c r="C89" s="29"/>
      <c r="D89" s="4" t="s">
        <v>370</v>
      </c>
      <c r="E89" s="483" t="s">
        <v>25</v>
      </c>
      <c r="F89" s="392"/>
      <c r="G89" s="392"/>
      <c r="H89" s="29"/>
      <c r="I89" s="29"/>
      <c r="J89" s="26"/>
      <c r="K89" s="484" t="str">
        <f>B90</f>
        <v>古田</v>
      </c>
      <c r="L89" s="484"/>
      <c r="M89" s="36" t="s">
        <v>18</v>
      </c>
      <c r="N89" s="484" t="str">
        <f>B91</f>
        <v>古田</v>
      </c>
      <c r="O89" s="484"/>
      <c r="P89" s="486" t="str">
        <f>B92</f>
        <v>守長</v>
      </c>
      <c r="Q89" s="484"/>
      <c r="R89" s="36" t="s">
        <v>18</v>
      </c>
      <c r="S89" s="484" t="str">
        <f>B93</f>
        <v>石川</v>
      </c>
      <c r="T89" s="487"/>
      <c r="U89" s="484" t="str">
        <f>B94</f>
        <v>生島</v>
      </c>
      <c r="V89" s="484"/>
      <c r="W89" s="36" t="s">
        <v>567</v>
      </c>
      <c r="X89" s="484" t="str">
        <f>B95</f>
        <v>守谷</v>
      </c>
      <c r="Y89" s="484"/>
      <c r="Z89" s="395" t="s">
        <v>17</v>
      </c>
      <c r="AA89" s="396"/>
      <c r="AB89" s="397" t="s">
        <v>13</v>
      </c>
      <c r="AC89" s="398"/>
    </row>
    <row r="90" spans="1:42" s="21" customFormat="1" ht="15" customHeight="1">
      <c r="A90" s="408">
        <v>1</v>
      </c>
      <c r="B90" s="470" t="s">
        <v>203</v>
      </c>
      <c r="C90" s="470"/>
      <c r="D90" s="470"/>
      <c r="E90" s="478" t="s">
        <v>105</v>
      </c>
      <c r="F90" s="478"/>
      <c r="G90" s="492" t="s">
        <v>302</v>
      </c>
      <c r="H90" s="492"/>
      <c r="I90" s="492"/>
      <c r="J90" s="494"/>
      <c r="K90" s="485"/>
      <c r="L90" s="485"/>
      <c r="M90" s="485"/>
      <c r="N90" s="485"/>
      <c r="O90" s="485"/>
      <c r="P90" s="48"/>
      <c r="Q90" s="388" t="str">
        <f>IF(P91="","",IF(P91&gt;S91,"○","×"))</f>
        <v>×</v>
      </c>
      <c r="R90" s="388"/>
      <c r="S90" s="388"/>
      <c r="T90" s="59"/>
      <c r="U90" s="58"/>
      <c r="V90" s="388" t="str">
        <f>IF(U91="","",IF(U91&gt;X91,"○","×"))</f>
        <v>×</v>
      </c>
      <c r="W90" s="388"/>
      <c r="X90" s="388"/>
      <c r="Y90" s="59"/>
      <c r="Z90" s="495">
        <f>IF(AND(L90="",Q90="",V90=""),"",COUNTIF(K90:Y91,"○")*2+COUNTIF(K90:Y91,"×"))</f>
        <v>2</v>
      </c>
      <c r="AA90" s="496"/>
      <c r="AB90" s="496">
        <f>IF(Z90="","",RANK(Z90,Z90:AA95,))</f>
        <v>3</v>
      </c>
      <c r="AC90" s="497"/>
      <c r="AJ90" s="21" t="str">
        <f>D89&amp;AB90</f>
        <v>Ｊ3</v>
      </c>
      <c r="AK90" s="21" t="str">
        <f>B90</f>
        <v>古田</v>
      </c>
      <c r="AL90" s="21" t="str">
        <f>B91</f>
        <v>古田</v>
      </c>
      <c r="AM90" s="19" t="str">
        <f>E90</f>
        <v>(徳)</v>
      </c>
      <c r="AN90" s="19" t="str">
        <f>G90</f>
        <v>名西クラブ</v>
      </c>
      <c r="AO90" s="19" t="str">
        <f>IF(G91="",G90,G91)</f>
        <v>名西クラブ</v>
      </c>
    </row>
    <row r="91" spans="1:42" s="21" customFormat="1" ht="15" customHeight="1">
      <c r="A91" s="408"/>
      <c r="B91" s="371" t="s">
        <v>203</v>
      </c>
      <c r="C91" s="371"/>
      <c r="D91" s="371"/>
      <c r="E91" s="480"/>
      <c r="F91" s="480"/>
      <c r="G91" s="480"/>
      <c r="H91" s="480"/>
      <c r="I91" s="480"/>
      <c r="J91" s="481"/>
      <c r="K91" s="357"/>
      <c r="L91" s="357"/>
      <c r="M91" s="357"/>
      <c r="N91" s="357"/>
      <c r="O91" s="357"/>
      <c r="P91" s="365">
        <v>1</v>
      </c>
      <c r="Q91" s="364"/>
      <c r="R91" s="2" t="s">
        <v>8</v>
      </c>
      <c r="S91" s="364">
        <v>2</v>
      </c>
      <c r="T91" s="366"/>
      <c r="U91" s="364">
        <v>0</v>
      </c>
      <c r="V91" s="364"/>
      <c r="W91" s="2" t="s">
        <v>8</v>
      </c>
      <c r="X91" s="364">
        <v>2</v>
      </c>
      <c r="Y91" s="366"/>
      <c r="Z91" s="360"/>
      <c r="AA91" s="361"/>
      <c r="AB91" s="361"/>
      <c r="AC91" s="362"/>
      <c r="AM91" s="19"/>
      <c r="AN91" s="19"/>
      <c r="AO91" s="19"/>
    </row>
    <row r="92" spans="1:42" s="21" customFormat="1" ht="15" customHeight="1">
      <c r="A92" s="399">
        <v>2</v>
      </c>
      <c r="B92" s="491" t="s">
        <v>397</v>
      </c>
      <c r="C92" s="491"/>
      <c r="D92" s="491"/>
      <c r="E92" s="492" t="s">
        <v>106</v>
      </c>
      <c r="F92" s="492"/>
      <c r="G92" s="492" t="s">
        <v>299</v>
      </c>
      <c r="H92" s="492"/>
      <c r="I92" s="492"/>
      <c r="J92" s="494"/>
      <c r="K92" s="63"/>
      <c r="L92" s="346" t="str">
        <f>IF(K93="","",IF(K93&gt;N93,"○","×"))</f>
        <v>○</v>
      </c>
      <c r="M92" s="346"/>
      <c r="N92" s="346"/>
      <c r="O92" s="63"/>
      <c r="P92" s="347"/>
      <c r="Q92" s="348"/>
      <c r="R92" s="348"/>
      <c r="S92" s="348"/>
      <c r="T92" s="378"/>
      <c r="U92" s="63"/>
      <c r="V92" s="346" t="str">
        <f>IF(U93="","",IF(U93&gt;X93,"○","×"))</f>
        <v>○</v>
      </c>
      <c r="W92" s="346"/>
      <c r="X92" s="346"/>
      <c r="Y92" s="63"/>
      <c r="Z92" s="329">
        <f>IF(AND(L92="",Q92="",V92=""),"",COUNTIF(K92:Y93,"○")*2+COUNTIF(K92:Y93,"×"))</f>
        <v>4</v>
      </c>
      <c r="AA92" s="330"/>
      <c r="AB92" s="330">
        <f>IF(Z92="","",RANK(Z92,Z90:AA95,))</f>
        <v>1</v>
      </c>
      <c r="AC92" s="333"/>
      <c r="AJ92" s="21" t="str">
        <f>D89&amp;AB92</f>
        <v>Ｊ1</v>
      </c>
      <c r="AK92" s="21" t="str">
        <f>B92</f>
        <v>守長</v>
      </c>
      <c r="AL92" s="21" t="str">
        <f>B93</f>
        <v>石川</v>
      </c>
      <c r="AM92" s="19" t="str">
        <f>E92</f>
        <v>(香)</v>
      </c>
      <c r="AN92" s="19" t="str">
        <f>G92</f>
        <v>みのもん倶楽部</v>
      </c>
      <c r="AO92" s="19" t="str">
        <f>IF(G93="",G92,G93)</f>
        <v>みのもん倶楽部</v>
      </c>
    </row>
    <row r="93" spans="1:42" s="21" customFormat="1" ht="15" customHeight="1">
      <c r="A93" s="422"/>
      <c r="B93" s="321" t="s">
        <v>398</v>
      </c>
      <c r="C93" s="321"/>
      <c r="D93" s="321"/>
      <c r="E93" s="478"/>
      <c r="F93" s="478"/>
      <c r="G93" s="478"/>
      <c r="H93" s="478"/>
      <c r="I93" s="478"/>
      <c r="J93" s="479"/>
      <c r="K93" s="374">
        <f>IF(S91="","",S91)</f>
        <v>2</v>
      </c>
      <c r="L93" s="374"/>
      <c r="M93" s="5" t="s">
        <v>8</v>
      </c>
      <c r="N93" s="374">
        <f>IF(P91="","",P91)</f>
        <v>1</v>
      </c>
      <c r="O93" s="374"/>
      <c r="P93" s="379"/>
      <c r="Q93" s="380"/>
      <c r="R93" s="380"/>
      <c r="S93" s="380"/>
      <c r="T93" s="381"/>
      <c r="U93" s="374">
        <v>2</v>
      </c>
      <c r="V93" s="374"/>
      <c r="W93" s="5" t="s">
        <v>8</v>
      </c>
      <c r="X93" s="374">
        <v>0</v>
      </c>
      <c r="Y93" s="374"/>
      <c r="Z93" s="368"/>
      <c r="AA93" s="369"/>
      <c r="AB93" s="369"/>
      <c r="AC93" s="370"/>
      <c r="AM93" s="19"/>
      <c r="AN93" s="19"/>
      <c r="AO93" s="19"/>
    </row>
    <row r="94" spans="1:42" s="21" customFormat="1" ht="15" customHeight="1">
      <c r="A94" s="341">
        <v>3</v>
      </c>
      <c r="B94" s="482" t="s">
        <v>127</v>
      </c>
      <c r="C94" s="482"/>
      <c r="D94" s="482"/>
      <c r="E94" s="492" t="s">
        <v>107</v>
      </c>
      <c r="F94" s="492"/>
      <c r="G94" s="492" t="s">
        <v>97</v>
      </c>
      <c r="H94" s="492"/>
      <c r="I94" s="492"/>
      <c r="J94" s="494"/>
      <c r="K94" s="66"/>
      <c r="L94" s="346" t="str">
        <f>IF(K95="","",IF(K95&gt;N95,"○","×"))</f>
        <v>○</v>
      </c>
      <c r="M94" s="346"/>
      <c r="N94" s="346"/>
      <c r="O94" s="63"/>
      <c r="P94" s="64"/>
      <c r="Q94" s="346" t="str">
        <f>IF(P95="","",IF(P95&gt;S95,"○","×"))</f>
        <v>×</v>
      </c>
      <c r="R94" s="346"/>
      <c r="S94" s="346"/>
      <c r="T94" s="67"/>
      <c r="U94" s="348"/>
      <c r="V94" s="348"/>
      <c r="W94" s="348"/>
      <c r="X94" s="348"/>
      <c r="Y94" s="349"/>
      <c r="Z94" s="360">
        <f>IF(AND(L94="",Q94="",V94=""),"",COUNTIF(K94:Y95,"○")*2+COUNTIF(K94:Y95,"×"))</f>
        <v>3</v>
      </c>
      <c r="AA94" s="361"/>
      <c r="AB94" s="361">
        <f>IF(Z94="","",RANK(Z94,Z90:AA95,))</f>
        <v>2</v>
      </c>
      <c r="AC94" s="362"/>
      <c r="AJ94" s="21" t="str">
        <f>D89&amp;AB94</f>
        <v>Ｊ2</v>
      </c>
      <c r="AK94" s="21" t="str">
        <f>B94</f>
        <v>生島</v>
      </c>
      <c r="AL94" s="21" t="str">
        <f>B95</f>
        <v>守谷</v>
      </c>
      <c r="AM94" s="19" t="str">
        <f>E94</f>
        <v>(愛)</v>
      </c>
      <c r="AN94" s="19" t="str">
        <f>G94</f>
        <v>さつき会</v>
      </c>
      <c r="AO94" s="19" t="str">
        <f>IF(G95="",G94,G95)</f>
        <v>さつき会</v>
      </c>
    </row>
    <row r="95" spans="1:42" s="21" customFormat="1" ht="15" customHeight="1">
      <c r="A95" s="342"/>
      <c r="B95" s="308" t="s">
        <v>276</v>
      </c>
      <c r="C95" s="308"/>
      <c r="D95" s="308"/>
      <c r="E95" s="472"/>
      <c r="F95" s="472"/>
      <c r="G95" s="472"/>
      <c r="H95" s="472"/>
      <c r="I95" s="472"/>
      <c r="J95" s="476"/>
      <c r="K95" s="335">
        <f>IF(X91="","",X91)</f>
        <v>2</v>
      </c>
      <c r="L95" s="336"/>
      <c r="M95" s="6" t="s">
        <v>8</v>
      </c>
      <c r="N95" s="336">
        <f>IF(U91="","",U91)</f>
        <v>0</v>
      </c>
      <c r="O95" s="336"/>
      <c r="P95" s="339">
        <f>IF(X93="","",X93)</f>
        <v>0</v>
      </c>
      <c r="Q95" s="336"/>
      <c r="R95" s="6" t="s">
        <v>8</v>
      </c>
      <c r="S95" s="336">
        <f>IF(U93="","",U93)</f>
        <v>2</v>
      </c>
      <c r="T95" s="340"/>
      <c r="U95" s="351"/>
      <c r="V95" s="351"/>
      <c r="W95" s="351"/>
      <c r="X95" s="351"/>
      <c r="Y95" s="352"/>
      <c r="Z95" s="331"/>
      <c r="AA95" s="332"/>
      <c r="AB95" s="332"/>
      <c r="AC95" s="334"/>
    </row>
    <row r="96" spans="1:42" s="21" customFormat="1" ht="5.0999999999999996" customHeight="1"/>
    <row r="97" spans="1:41" s="21" customFormat="1" ht="15" customHeight="1">
      <c r="A97" s="2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338">
        <v>26</v>
      </c>
      <c r="Z97" s="338"/>
      <c r="AA97" s="337" t="s">
        <v>2</v>
      </c>
      <c r="AB97" s="338"/>
      <c r="AC97" s="338"/>
    </row>
    <row r="98" spans="1:41" s="21" customFormat="1" ht="15" customHeight="1">
      <c r="A98" s="25"/>
      <c r="B98" s="29"/>
      <c r="C98" s="29"/>
      <c r="D98" s="4" t="s">
        <v>371</v>
      </c>
      <c r="E98" s="483" t="s">
        <v>25</v>
      </c>
      <c r="F98" s="392"/>
      <c r="G98" s="392"/>
      <c r="H98" s="29"/>
      <c r="I98" s="29"/>
      <c r="J98" s="26"/>
      <c r="K98" s="484" t="str">
        <f>B99</f>
        <v>大野</v>
      </c>
      <c r="L98" s="484"/>
      <c r="M98" s="36" t="s">
        <v>18</v>
      </c>
      <c r="N98" s="484" t="str">
        <f>B100</f>
        <v>小田</v>
      </c>
      <c r="O98" s="484"/>
      <c r="P98" s="486" t="str">
        <f>B101</f>
        <v>田中</v>
      </c>
      <c r="Q98" s="484"/>
      <c r="R98" s="36" t="s">
        <v>18</v>
      </c>
      <c r="S98" s="484" t="str">
        <f>B102</f>
        <v>西川</v>
      </c>
      <c r="T98" s="487"/>
      <c r="U98" s="484" t="str">
        <f>B103</f>
        <v>岡崎</v>
      </c>
      <c r="V98" s="484"/>
      <c r="W98" s="36" t="s">
        <v>18</v>
      </c>
      <c r="X98" s="484" t="str">
        <f>B104</f>
        <v>津田</v>
      </c>
      <c r="Y98" s="484"/>
      <c r="Z98" s="395" t="s">
        <v>17</v>
      </c>
      <c r="AA98" s="396"/>
      <c r="AB98" s="397" t="s">
        <v>13</v>
      </c>
      <c r="AC98" s="398"/>
    </row>
    <row r="99" spans="1:41" s="21" customFormat="1" ht="15" customHeight="1">
      <c r="A99" s="422">
        <v>1</v>
      </c>
      <c r="B99" s="470" t="s">
        <v>156</v>
      </c>
      <c r="C99" s="470"/>
      <c r="D99" s="470"/>
      <c r="E99" s="492" t="s">
        <v>107</v>
      </c>
      <c r="F99" s="492"/>
      <c r="G99" s="492" t="s">
        <v>363</v>
      </c>
      <c r="H99" s="492"/>
      <c r="I99" s="492"/>
      <c r="J99" s="494"/>
      <c r="K99" s="485"/>
      <c r="L99" s="485"/>
      <c r="M99" s="485"/>
      <c r="N99" s="485"/>
      <c r="O99" s="485"/>
      <c r="P99" s="48"/>
      <c r="Q99" s="388" t="str">
        <f>IF(P100="","",IF(P100&gt;S100,"○","×"))</f>
        <v>○</v>
      </c>
      <c r="R99" s="388"/>
      <c r="S99" s="388"/>
      <c r="T99" s="59"/>
      <c r="U99" s="58"/>
      <c r="V99" s="388" t="str">
        <f>IF(U100="","",IF(U100&gt;X100,"○","×"))</f>
        <v>○</v>
      </c>
      <c r="W99" s="388"/>
      <c r="X99" s="388"/>
      <c r="Y99" s="59"/>
      <c r="Z99" s="495">
        <f>IF(AND(L99="",Q99="",V99=""),"",COUNTIF(K99:Y100,"○")*2+COUNTIF(K99:Y100,"×"))</f>
        <v>4</v>
      </c>
      <c r="AA99" s="496"/>
      <c r="AB99" s="496">
        <f>IF(Z99="","",RANK(Z99,Z99:AA104,))</f>
        <v>1</v>
      </c>
      <c r="AC99" s="497"/>
      <c r="AJ99" s="21" t="str">
        <f>D98&amp;AB99</f>
        <v>Ｋ1</v>
      </c>
      <c r="AK99" s="21" t="str">
        <f>B99</f>
        <v>大野</v>
      </c>
      <c r="AL99" s="21" t="str">
        <f>B100</f>
        <v>小田</v>
      </c>
      <c r="AM99" s="19" t="str">
        <f>E99</f>
        <v>(愛)</v>
      </c>
      <c r="AN99" s="19" t="str">
        <f>G99</f>
        <v>あいひめクラブ</v>
      </c>
      <c r="AO99" s="19" t="str">
        <f>IF(G100="",G99,G100)</f>
        <v>みずは桜</v>
      </c>
    </row>
    <row r="100" spans="1:41" s="21" customFormat="1" ht="15" customHeight="1">
      <c r="A100" s="422"/>
      <c r="B100" s="321" t="s">
        <v>157</v>
      </c>
      <c r="C100" s="321"/>
      <c r="D100" s="321"/>
      <c r="E100" s="478"/>
      <c r="F100" s="478"/>
      <c r="G100" s="478" t="s">
        <v>340</v>
      </c>
      <c r="H100" s="478"/>
      <c r="I100" s="478"/>
      <c r="J100" s="479"/>
      <c r="K100" s="357"/>
      <c r="L100" s="357"/>
      <c r="M100" s="357"/>
      <c r="N100" s="357"/>
      <c r="O100" s="357"/>
      <c r="P100" s="365">
        <v>2</v>
      </c>
      <c r="Q100" s="364"/>
      <c r="R100" s="2" t="s">
        <v>8</v>
      </c>
      <c r="S100" s="364">
        <v>0</v>
      </c>
      <c r="T100" s="366"/>
      <c r="U100" s="364">
        <v>2</v>
      </c>
      <c r="V100" s="364"/>
      <c r="W100" s="2" t="s">
        <v>8</v>
      </c>
      <c r="X100" s="364">
        <v>0</v>
      </c>
      <c r="Y100" s="366"/>
      <c r="Z100" s="360"/>
      <c r="AA100" s="361"/>
      <c r="AB100" s="361"/>
      <c r="AC100" s="362"/>
      <c r="AM100" s="19"/>
      <c r="AN100" s="19"/>
      <c r="AO100" s="19"/>
    </row>
    <row r="101" spans="1:41" s="21" customFormat="1" ht="15" customHeight="1">
      <c r="A101" s="341">
        <v>2</v>
      </c>
      <c r="B101" s="482" t="s">
        <v>120</v>
      </c>
      <c r="C101" s="482"/>
      <c r="D101" s="482"/>
      <c r="E101" s="492" t="s">
        <v>108</v>
      </c>
      <c r="F101" s="492"/>
      <c r="G101" s="492" t="s">
        <v>90</v>
      </c>
      <c r="H101" s="492"/>
      <c r="I101" s="492"/>
      <c r="J101" s="494"/>
      <c r="K101" s="63"/>
      <c r="L101" s="346" t="str">
        <f>IF(K102="","",IF(K102&gt;N102,"○","×"))</f>
        <v>×</v>
      </c>
      <c r="M101" s="346"/>
      <c r="N101" s="346"/>
      <c r="O101" s="63"/>
      <c r="P101" s="347"/>
      <c r="Q101" s="348"/>
      <c r="R101" s="348"/>
      <c r="S101" s="348"/>
      <c r="T101" s="378"/>
      <c r="U101" s="63"/>
      <c r="V101" s="346" t="str">
        <f>IF(U102="","",IF(U102&gt;X102,"○","×"))</f>
        <v>○</v>
      </c>
      <c r="W101" s="346"/>
      <c r="X101" s="346"/>
      <c r="Y101" s="63"/>
      <c r="Z101" s="329">
        <f>IF(AND(L101="",Q101="",V101=""),"",COUNTIF(K101:Y102,"○")*2+COUNTIF(K101:Y102,"×"))</f>
        <v>3</v>
      </c>
      <c r="AA101" s="330"/>
      <c r="AB101" s="330">
        <f>IF(Z101="","",RANK(Z101,Z99:AA104,))</f>
        <v>2</v>
      </c>
      <c r="AC101" s="333"/>
      <c r="AJ101" s="21" t="str">
        <f>D98&amp;AB101</f>
        <v>Ｋ2</v>
      </c>
      <c r="AK101" s="21" t="str">
        <f>B101</f>
        <v>田中</v>
      </c>
      <c r="AL101" s="21" t="str">
        <f>B102</f>
        <v>西川</v>
      </c>
      <c r="AM101" s="19" t="str">
        <f>E101</f>
        <v>(高)</v>
      </c>
      <c r="AN101" s="19" t="str">
        <f>G101</f>
        <v>ピンポン館</v>
      </c>
      <c r="AO101" s="19" t="str">
        <f>IF(G102="",G101,G102)</f>
        <v>ピンポン館</v>
      </c>
    </row>
    <row r="102" spans="1:41" s="21" customFormat="1" ht="15" customHeight="1">
      <c r="A102" s="353"/>
      <c r="B102" s="371" t="s">
        <v>167</v>
      </c>
      <c r="C102" s="371"/>
      <c r="D102" s="371"/>
      <c r="E102" s="480"/>
      <c r="F102" s="480"/>
      <c r="G102" s="478"/>
      <c r="H102" s="478"/>
      <c r="I102" s="478"/>
      <c r="J102" s="479"/>
      <c r="K102" s="374">
        <f>IF(S100="","",S100)</f>
        <v>0</v>
      </c>
      <c r="L102" s="374"/>
      <c r="M102" s="5" t="s">
        <v>8</v>
      </c>
      <c r="N102" s="374">
        <f>IF(P100="","",P100)</f>
        <v>2</v>
      </c>
      <c r="O102" s="374"/>
      <c r="P102" s="379"/>
      <c r="Q102" s="380"/>
      <c r="R102" s="380"/>
      <c r="S102" s="380"/>
      <c r="T102" s="381"/>
      <c r="U102" s="374">
        <v>2</v>
      </c>
      <c r="V102" s="374"/>
      <c r="W102" s="5" t="s">
        <v>8</v>
      </c>
      <c r="X102" s="374">
        <v>1</v>
      </c>
      <c r="Y102" s="374"/>
      <c r="Z102" s="368"/>
      <c r="AA102" s="369"/>
      <c r="AB102" s="369"/>
      <c r="AC102" s="370"/>
      <c r="AM102" s="19"/>
      <c r="AN102" s="19"/>
      <c r="AO102" s="19"/>
    </row>
    <row r="103" spans="1:41" s="21" customFormat="1" ht="15" customHeight="1">
      <c r="A103" s="341">
        <v>3</v>
      </c>
      <c r="B103" s="482" t="s">
        <v>399</v>
      </c>
      <c r="C103" s="482"/>
      <c r="D103" s="482"/>
      <c r="E103" s="478" t="s">
        <v>105</v>
      </c>
      <c r="F103" s="478"/>
      <c r="G103" s="492" t="s">
        <v>400</v>
      </c>
      <c r="H103" s="492"/>
      <c r="I103" s="492"/>
      <c r="J103" s="494"/>
      <c r="K103" s="66"/>
      <c r="L103" s="346" t="str">
        <f>IF(K104="","",IF(K104&gt;N104,"○","×"))</f>
        <v>×</v>
      </c>
      <c r="M103" s="346"/>
      <c r="N103" s="346"/>
      <c r="O103" s="63"/>
      <c r="P103" s="64"/>
      <c r="Q103" s="346" t="str">
        <f>IF(P104="","",IF(P104&gt;S104,"○","×"))</f>
        <v>×</v>
      </c>
      <c r="R103" s="346"/>
      <c r="S103" s="346"/>
      <c r="T103" s="67"/>
      <c r="U103" s="348"/>
      <c r="V103" s="348"/>
      <c r="W103" s="348"/>
      <c r="X103" s="348"/>
      <c r="Y103" s="349"/>
      <c r="Z103" s="360">
        <f>IF(AND(L103="",Q103="",V103=""),"",COUNTIF(K103:Y104,"○")*2+COUNTIF(K103:Y104,"×"))</f>
        <v>2</v>
      </c>
      <c r="AA103" s="361"/>
      <c r="AB103" s="361">
        <f>IF(Z103="","",RANK(Z103,Z99:AA104,))</f>
        <v>3</v>
      </c>
      <c r="AC103" s="362"/>
      <c r="AJ103" s="21" t="str">
        <f>D98&amp;AB103</f>
        <v>Ｋ3</v>
      </c>
      <c r="AK103" s="21" t="str">
        <f>B103</f>
        <v>岡崎</v>
      </c>
      <c r="AL103" s="21" t="str">
        <f>B104</f>
        <v>津田</v>
      </c>
      <c r="AM103" s="19" t="str">
        <f>E103</f>
        <v>(徳)</v>
      </c>
      <c r="AN103" s="19" t="str">
        <f>G103</f>
        <v>牟岐クラブ</v>
      </c>
      <c r="AO103" s="19" t="str">
        <f>IF(G104="",G103,G104)</f>
        <v>牟岐クラブ</v>
      </c>
    </row>
    <row r="104" spans="1:41" s="21" customFormat="1" ht="15" customHeight="1">
      <c r="A104" s="342"/>
      <c r="B104" s="308" t="s">
        <v>272</v>
      </c>
      <c r="C104" s="308"/>
      <c r="D104" s="308"/>
      <c r="E104" s="472"/>
      <c r="F104" s="472"/>
      <c r="G104" s="472"/>
      <c r="H104" s="472"/>
      <c r="I104" s="472"/>
      <c r="J104" s="476"/>
      <c r="K104" s="335">
        <f>IF(X100="","",X100)</f>
        <v>0</v>
      </c>
      <c r="L104" s="336"/>
      <c r="M104" s="6" t="s">
        <v>8</v>
      </c>
      <c r="N104" s="336">
        <f>IF(U100="","",U100)</f>
        <v>2</v>
      </c>
      <c r="O104" s="336"/>
      <c r="P104" s="339">
        <f>IF(X102="","",X102)</f>
        <v>1</v>
      </c>
      <c r="Q104" s="336"/>
      <c r="R104" s="6" t="s">
        <v>8</v>
      </c>
      <c r="S104" s="336">
        <f>IF(U102="","",U102)</f>
        <v>2</v>
      </c>
      <c r="T104" s="340"/>
      <c r="U104" s="351"/>
      <c r="V104" s="351"/>
      <c r="W104" s="351"/>
      <c r="X104" s="351"/>
      <c r="Y104" s="352"/>
      <c r="Z104" s="331"/>
      <c r="AA104" s="332"/>
      <c r="AB104" s="332"/>
      <c r="AC104" s="334"/>
    </row>
    <row r="105" spans="1:41" s="21" customFormat="1" ht="5.0999999999999996" customHeight="1"/>
    <row r="106" spans="1:41" s="21" customFormat="1" ht="15" customHeight="1">
      <c r="A106" s="2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338">
        <v>26</v>
      </c>
      <c r="Z106" s="338"/>
      <c r="AA106" s="337" t="s">
        <v>2</v>
      </c>
      <c r="AB106" s="338"/>
      <c r="AC106" s="338"/>
    </row>
    <row r="107" spans="1:41" s="21" customFormat="1" ht="15" customHeight="1">
      <c r="A107" s="25"/>
      <c r="B107" s="29"/>
      <c r="C107" s="29"/>
      <c r="D107" s="4" t="s">
        <v>372</v>
      </c>
      <c r="E107" s="483" t="s">
        <v>25</v>
      </c>
      <c r="F107" s="392"/>
      <c r="G107" s="392"/>
      <c r="H107" s="29"/>
      <c r="I107" s="29"/>
      <c r="J107" s="26"/>
      <c r="K107" s="484" t="str">
        <f>B108</f>
        <v>星加</v>
      </c>
      <c r="L107" s="484"/>
      <c r="M107" s="36" t="s">
        <v>18</v>
      </c>
      <c r="N107" s="484" t="str">
        <f>B109</f>
        <v>梶原</v>
      </c>
      <c r="O107" s="484"/>
      <c r="P107" s="486" t="str">
        <f>B110</f>
        <v>森澤</v>
      </c>
      <c r="Q107" s="484"/>
      <c r="R107" s="36" t="s">
        <v>18</v>
      </c>
      <c r="S107" s="484" t="str">
        <f>B111</f>
        <v>西山</v>
      </c>
      <c r="T107" s="487"/>
      <c r="U107" s="484" t="str">
        <f>B112</f>
        <v>柏木</v>
      </c>
      <c r="V107" s="484"/>
      <c r="W107" s="36" t="s">
        <v>567</v>
      </c>
      <c r="X107" s="484" t="str">
        <f>B113</f>
        <v>脇田</v>
      </c>
      <c r="Y107" s="484"/>
      <c r="Z107" s="395" t="s">
        <v>17</v>
      </c>
      <c r="AA107" s="396"/>
      <c r="AB107" s="397" t="s">
        <v>13</v>
      </c>
      <c r="AC107" s="398"/>
    </row>
    <row r="108" spans="1:41" s="21" customFormat="1" ht="15" customHeight="1">
      <c r="A108" s="422">
        <v>1</v>
      </c>
      <c r="B108" s="470" t="s">
        <v>162</v>
      </c>
      <c r="C108" s="470"/>
      <c r="D108" s="470"/>
      <c r="E108" s="478" t="s">
        <v>106</v>
      </c>
      <c r="F108" s="478"/>
      <c r="G108" s="478" t="s">
        <v>301</v>
      </c>
      <c r="H108" s="478"/>
      <c r="I108" s="478"/>
      <c r="J108" s="479"/>
      <c r="K108" s="485"/>
      <c r="L108" s="485"/>
      <c r="M108" s="485"/>
      <c r="N108" s="485"/>
      <c r="O108" s="485"/>
      <c r="P108" s="48"/>
      <c r="Q108" s="388" t="str">
        <f>IF(P109="","",IF(P109&gt;S109,"○","×"))</f>
        <v>○</v>
      </c>
      <c r="R108" s="388"/>
      <c r="S108" s="388"/>
      <c r="T108" s="59"/>
      <c r="U108" s="58"/>
      <c r="V108" s="388" t="str">
        <f>IF(U109="","",IF(U109&gt;X109,"○","×"))</f>
        <v>○</v>
      </c>
      <c r="W108" s="388"/>
      <c r="X108" s="388"/>
      <c r="Y108" s="59"/>
      <c r="Z108" s="495">
        <f>IF(AND(L108="",Q108="",V108=""),"",COUNTIF(K108:Y109,"○")*2+COUNTIF(K108:Y109,"×"))</f>
        <v>4</v>
      </c>
      <c r="AA108" s="496"/>
      <c r="AB108" s="496">
        <f>IF(Z108="","",RANK(Z108,Z108:AA113,))</f>
        <v>1</v>
      </c>
      <c r="AC108" s="497"/>
      <c r="AJ108" s="21" t="str">
        <f>D107&amp;AB108</f>
        <v>Ｌ1</v>
      </c>
      <c r="AK108" s="21" t="str">
        <f>B108</f>
        <v>星加</v>
      </c>
      <c r="AL108" s="21" t="str">
        <f>B109</f>
        <v>梶原</v>
      </c>
      <c r="AM108" s="19" t="str">
        <f>E108</f>
        <v>(香)</v>
      </c>
      <c r="AN108" s="19" t="str">
        <f>G108</f>
        <v>卓窓会</v>
      </c>
      <c r="AO108" s="19" t="str">
        <f>IF(G109="",G108,G109)</f>
        <v>卓窓会</v>
      </c>
    </row>
    <row r="109" spans="1:41" s="21" customFormat="1" ht="15" customHeight="1">
      <c r="A109" s="422"/>
      <c r="B109" s="371" t="s">
        <v>163</v>
      </c>
      <c r="C109" s="371"/>
      <c r="D109" s="371"/>
      <c r="E109" s="480"/>
      <c r="F109" s="480"/>
      <c r="G109" s="480"/>
      <c r="H109" s="480"/>
      <c r="I109" s="480"/>
      <c r="J109" s="481"/>
      <c r="K109" s="357"/>
      <c r="L109" s="357"/>
      <c r="M109" s="357"/>
      <c r="N109" s="357"/>
      <c r="O109" s="357"/>
      <c r="P109" s="365">
        <v>2</v>
      </c>
      <c r="Q109" s="364"/>
      <c r="R109" s="2" t="s">
        <v>8</v>
      </c>
      <c r="S109" s="364">
        <v>0</v>
      </c>
      <c r="T109" s="366"/>
      <c r="U109" s="364">
        <v>2</v>
      </c>
      <c r="V109" s="364"/>
      <c r="W109" s="2" t="s">
        <v>8</v>
      </c>
      <c r="X109" s="364">
        <v>0</v>
      </c>
      <c r="Y109" s="366"/>
      <c r="Z109" s="360"/>
      <c r="AA109" s="361"/>
      <c r="AB109" s="361"/>
      <c r="AC109" s="362"/>
      <c r="AM109" s="19"/>
      <c r="AN109" s="19"/>
      <c r="AO109" s="19"/>
    </row>
    <row r="110" spans="1:41" s="21" customFormat="1" ht="15" customHeight="1">
      <c r="A110" s="341">
        <v>2</v>
      </c>
      <c r="B110" s="491" t="s">
        <v>401</v>
      </c>
      <c r="C110" s="491"/>
      <c r="D110" s="491"/>
      <c r="E110" s="492" t="s">
        <v>108</v>
      </c>
      <c r="F110" s="492"/>
      <c r="G110" s="492" t="s">
        <v>90</v>
      </c>
      <c r="H110" s="492"/>
      <c r="I110" s="492"/>
      <c r="J110" s="494"/>
      <c r="K110" s="63"/>
      <c r="L110" s="346" t="str">
        <f>IF(K111="","",IF(K111&gt;N111,"○","×"))</f>
        <v>×</v>
      </c>
      <c r="M110" s="346"/>
      <c r="N110" s="346"/>
      <c r="O110" s="63"/>
      <c r="P110" s="347"/>
      <c r="Q110" s="348"/>
      <c r="R110" s="348"/>
      <c r="S110" s="348"/>
      <c r="T110" s="378"/>
      <c r="U110" s="63"/>
      <c r="V110" s="346" t="str">
        <f>IF(U111="","",IF(U111&gt;X111,"○","×"))</f>
        <v>○</v>
      </c>
      <c r="W110" s="346"/>
      <c r="X110" s="346"/>
      <c r="Y110" s="63"/>
      <c r="Z110" s="329">
        <f>IF(AND(L110="",Q110="",V110=""),"",COUNTIF(K110:Y111,"○")*2+COUNTIF(K110:Y111,"×"))</f>
        <v>3</v>
      </c>
      <c r="AA110" s="330"/>
      <c r="AB110" s="330">
        <f>IF(Z110="","",RANK(Z110,Z108:AA113,))</f>
        <v>2</v>
      </c>
      <c r="AC110" s="333"/>
      <c r="AJ110" s="21" t="str">
        <f>D107&amp;AB110</f>
        <v>Ｌ2</v>
      </c>
      <c r="AK110" s="21" t="str">
        <f>B110</f>
        <v>森澤</v>
      </c>
      <c r="AL110" s="21" t="str">
        <f>B111</f>
        <v>西山</v>
      </c>
      <c r="AM110" s="19" t="str">
        <f>E110</f>
        <v>(高)</v>
      </c>
      <c r="AN110" s="19" t="str">
        <f>G110</f>
        <v>ピンポン館</v>
      </c>
      <c r="AO110" s="19" t="str">
        <f>IF(G111="",G110,G111)</f>
        <v>ピンポン館</v>
      </c>
    </row>
    <row r="111" spans="1:41" s="21" customFormat="1" ht="15" customHeight="1">
      <c r="A111" s="408"/>
      <c r="B111" s="321" t="s">
        <v>274</v>
      </c>
      <c r="C111" s="321"/>
      <c r="D111" s="321"/>
      <c r="E111" s="478"/>
      <c r="F111" s="478"/>
      <c r="G111" s="478"/>
      <c r="H111" s="478"/>
      <c r="I111" s="478"/>
      <c r="J111" s="479"/>
      <c r="K111" s="374">
        <f>IF(S109="","",S109)</f>
        <v>0</v>
      </c>
      <c r="L111" s="374"/>
      <c r="M111" s="5" t="s">
        <v>8</v>
      </c>
      <c r="N111" s="374">
        <f>IF(P109="","",P109)</f>
        <v>2</v>
      </c>
      <c r="O111" s="374"/>
      <c r="P111" s="379"/>
      <c r="Q111" s="380"/>
      <c r="R111" s="380"/>
      <c r="S111" s="380"/>
      <c r="T111" s="381"/>
      <c r="U111" s="374">
        <v>2</v>
      </c>
      <c r="V111" s="374"/>
      <c r="W111" s="5" t="s">
        <v>8</v>
      </c>
      <c r="X111" s="374">
        <v>1</v>
      </c>
      <c r="Y111" s="374"/>
      <c r="Z111" s="368"/>
      <c r="AA111" s="369"/>
      <c r="AB111" s="369"/>
      <c r="AC111" s="370"/>
      <c r="AM111" s="19"/>
      <c r="AN111" s="19"/>
      <c r="AO111" s="19"/>
    </row>
    <row r="112" spans="1:41" s="21" customFormat="1" ht="15" customHeight="1">
      <c r="A112" s="341">
        <v>3</v>
      </c>
      <c r="B112" s="482" t="s">
        <v>375</v>
      </c>
      <c r="C112" s="482"/>
      <c r="D112" s="482"/>
      <c r="E112" s="492" t="s">
        <v>105</v>
      </c>
      <c r="F112" s="492"/>
      <c r="G112" s="492" t="s">
        <v>300</v>
      </c>
      <c r="H112" s="492"/>
      <c r="I112" s="492"/>
      <c r="J112" s="494"/>
      <c r="K112" s="66"/>
      <c r="L112" s="346" t="str">
        <f>IF(K113="","",IF(K113&gt;N113,"○","×"))</f>
        <v>×</v>
      </c>
      <c r="M112" s="346"/>
      <c r="N112" s="346"/>
      <c r="O112" s="63"/>
      <c r="P112" s="64"/>
      <c r="Q112" s="346" t="str">
        <f>IF(P113="","",IF(P113&gt;S113,"○","×"))</f>
        <v>×</v>
      </c>
      <c r="R112" s="346"/>
      <c r="S112" s="346"/>
      <c r="T112" s="67"/>
      <c r="U112" s="348"/>
      <c r="V112" s="348"/>
      <c r="W112" s="348"/>
      <c r="X112" s="348"/>
      <c r="Y112" s="349"/>
      <c r="Z112" s="360">
        <f>IF(AND(L112="",Q112="",V112=""),"",COUNTIF(K112:Y113,"○")*2+COUNTIF(K112:Y113,"×"))</f>
        <v>2</v>
      </c>
      <c r="AA112" s="361"/>
      <c r="AB112" s="361">
        <f>IF(Z112="","",RANK(Z112,Z108:AA113,))</f>
        <v>3</v>
      </c>
      <c r="AC112" s="362"/>
      <c r="AJ112" s="21" t="str">
        <f>D107&amp;AB112</f>
        <v>Ｌ3</v>
      </c>
      <c r="AK112" s="21" t="str">
        <f>B112</f>
        <v>柏木</v>
      </c>
      <c r="AL112" s="21" t="str">
        <f>B113</f>
        <v>脇田</v>
      </c>
      <c r="AM112" s="19" t="str">
        <f>E112</f>
        <v>(徳)</v>
      </c>
      <c r="AN112" s="19" t="str">
        <f>G112</f>
        <v>チームHIURA</v>
      </c>
      <c r="AO112" s="19" t="str">
        <f>IF(G113="",G112,G113)</f>
        <v>チームHIURA</v>
      </c>
    </row>
    <row r="113" spans="1:41" s="21" customFormat="1" ht="15" customHeight="1">
      <c r="A113" s="342"/>
      <c r="B113" s="308" t="s">
        <v>376</v>
      </c>
      <c r="C113" s="308"/>
      <c r="D113" s="308"/>
      <c r="E113" s="472"/>
      <c r="F113" s="472"/>
      <c r="G113" s="472"/>
      <c r="H113" s="472"/>
      <c r="I113" s="472"/>
      <c r="J113" s="476"/>
      <c r="K113" s="335">
        <f>IF(X109="","",X109)</f>
        <v>0</v>
      </c>
      <c r="L113" s="336"/>
      <c r="M113" s="6" t="s">
        <v>8</v>
      </c>
      <c r="N113" s="336">
        <f>IF(U109="","",U109)</f>
        <v>2</v>
      </c>
      <c r="O113" s="336"/>
      <c r="P113" s="339">
        <f>IF(X111="","",X111)</f>
        <v>1</v>
      </c>
      <c r="Q113" s="336"/>
      <c r="R113" s="6" t="s">
        <v>8</v>
      </c>
      <c r="S113" s="336">
        <f>IF(U111="","",U111)</f>
        <v>2</v>
      </c>
      <c r="T113" s="340"/>
      <c r="U113" s="351"/>
      <c r="V113" s="351"/>
      <c r="W113" s="351"/>
      <c r="X113" s="351"/>
      <c r="Y113" s="352"/>
      <c r="Z113" s="331"/>
      <c r="AA113" s="332"/>
      <c r="AB113" s="332"/>
      <c r="AC113" s="334"/>
    </row>
    <row r="114" spans="1:41" s="21" customFormat="1" ht="5.0999999999999996" customHeight="1"/>
    <row r="115" spans="1:41" s="21" customFormat="1" ht="15" customHeight="1">
      <c r="A115" s="23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338">
        <v>27</v>
      </c>
      <c r="Z115" s="338"/>
      <c r="AA115" s="337" t="s">
        <v>2</v>
      </c>
      <c r="AB115" s="338"/>
      <c r="AC115" s="338"/>
    </row>
    <row r="116" spans="1:41" s="21" customFormat="1" ht="15" customHeight="1">
      <c r="A116" s="25"/>
      <c r="B116" s="29"/>
      <c r="C116" s="29"/>
      <c r="D116" s="4" t="s">
        <v>373</v>
      </c>
      <c r="E116" s="483" t="s">
        <v>25</v>
      </c>
      <c r="F116" s="392"/>
      <c r="G116" s="392"/>
      <c r="H116" s="29"/>
      <c r="I116" s="29"/>
      <c r="J116" s="26"/>
      <c r="K116" s="484" t="str">
        <f>B117</f>
        <v>坂本</v>
      </c>
      <c r="L116" s="484"/>
      <c r="M116" s="36" t="s">
        <v>18</v>
      </c>
      <c r="N116" s="484" t="str">
        <f>B118</f>
        <v>中澤</v>
      </c>
      <c r="O116" s="484"/>
      <c r="P116" s="486" t="str">
        <f>B119</f>
        <v>仁科</v>
      </c>
      <c r="Q116" s="484"/>
      <c r="R116" s="36" t="s">
        <v>18</v>
      </c>
      <c r="S116" s="484" t="str">
        <f>B120</f>
        <v>松岡</v>
      </c>
      <c r="T116" s="487"/>
      <c r="U116" s="484" t="str">
        <f>B121</f>
        <v>三木</v>
      </c>
      <c r="V116" s="484"/>
      <c r="W116" s="36" t="s">
        <v>18</v>
      </c>
      <c r="X116" s="484" t="str">
        <f>B122</f>
        <v>野田</v>
      </c>
      <c r="Y116" s="484"/>
      <c r="Z116" s="395" t="s">
        <v>17</v>
      </c>
      <c r="AA116" s="396"/>
      <c r="AB116" s="397" t="s">
        <v>13</v>
      </c>
      <c r="AC116" s="398"/>
    </row>
    <row r="117" spans="1:41" s="21" customFormat="1" ht="15" customHeight="1">
      <c r="A117" s="422">
        <v>1</v>
      </c>
      <c r="B117" s="470" t="s">
        <v>210</v>
      </c>
      <c r="C117" s="470"/>
      <c r="D117" s="470"/>
      <c r="E117" s="471" t="s">
        <v>108</v>
      </c>
      <c r="F117" s="471"/>
      <c r="G117" s="471" t="s">
        <v>333</v>
      </c>
      <c r="H117" s="471"/>
      <c r="I117" s="471"/>
      <c r="J117" s="473"/>
      <c r="K117" s="485"/>
      <c r="L117" s="485"/>
      <c r="M117" s="485"/>
      <c r="N117" s="485"/>
      <c r="O117" s="485"/>
      <c r="P117" s="48"/>
      <c r="Q117" s="388" t="str">
        <f>IF(P118="","",IF(P118&gt;S118,"○","×"))</f>
        <v>○</v>
      </c>
      <c r="R117" s="388"/>
      <c r="S117" s="388"/>
      <c r="T117" s="59"/>
      <c r="U117" s="58"/>
      <c r="V117" s="388" t="str">
        <f>IF(U118="","",IF(U118&gt;X118,"○","×"))</f>
        <v>○</v>
      </c>
      <c r="W117" s="388"/>
      <c r="X117" s="388"/>
      <c r="Y117" s="59"/>
      <c r="Z117" s="495">
        <f>IF(AND(L117="",Q117="",V117=""),"",COUNTIF(K117:Y118,"○")*2+COUNTIF(K117:Y118,"×"))</f>
        <v>4</v>
      </c>
      <c r="AA117" s="496"/>
      <c r="AB117" s="496">
        <f>IF(Z117="","",RANK(Z117,Z117:AA122,))</f>
        <v>1</v>
      </c>
      <c r="AC117" s="497"/>
      <c r="AJ117" s="21" t="str">
        <f>D116&amp;AB117</f>
        <v>Ｍ1</v>
      </c>
      <c r="AK117" s="21" t="str">
        <f>B117</f>
        <v>坂本</v>
      </c>
      <c r="AL117" s="21" t="str">
        <f>B118</f>
        <v>中澤</v>
      </c>
      <c r="AM117" s="19" t="str">
        <f>E117</f>
        <v>(高)</v>
      </c>
      <c r="AN117" s="19" t="str">
        <f>G117</f>
        <v>GOLDSTAR</v>
      </c>
      <c r="AO117" s="19" t="str">
        <f>IF(G118="",G117,G118)</f>
        <v>ＴＥＡＭ２５</v>
      </c>
    </row>
    <row r="118" spans="1:41" s="21" customFormat="1" ht="15" customHeight="1">
      <c r="A118" s="422"/>
      <c r="B118" s="371" t="s">
        <v>227</v>
      </c>
      <c r="C118" s="371"/>
      <c r="D118" s="371"/>
      <c r="E118" s="480"/>
      <c r="F118" s="480"/>
      <c r="G118" s="480" t="s">
        <v>91</v>
      </c>
      <c r="H118" s="480"/>
      <c r="I118" s="480"/>
      <c r="J118" s="481"/>
      <c r="K118" s="357"/>
      <c r="L118" s="357"/>
      <c r="M118" s="357"/>
      <c r="N118" s="357"/>
      <c r="O118" s="357"/>
      <c r="P118" s="365">
        <v>2</v>
      </c>
      <c r="Q118" s="364"/>
      <c r="R118" s="2" t="s">
        <v>8</v>
      </c>
      <c r="S118" s="364">
        <v>0</v>
      </c>
      <c r="T118" s="366"/>
      <c r="U118" s="364">
        <v>2</v>
      </c>
      <c r="V118" s="364"/>
      <c r="W118" s="2" t="s">
        <v>8</v>
      </c>
      <c r="X118" s="364">
        <v>0</v>
      </c>
      <c r="Y118" s="366"/>
      <c r="Z118" s="360"/>
      <c r="AA118" s="361"/>
      <c r="AB118" s="361"/>
      <c r="AC118" s="362"/>
      <c r="AM118" s="19"/>
      <c r="AN118" s="19"/>
      <c r="AO118" s="19"/>
    </row>
    <row r="119" spans="1:41" s="21" customFormat="1" ht="15" customHeight="1">
      <c r="A119" s="341">
        <v>2</v>
      </c>
      <c r="B119" s="491" t="s">
        <v>402</v>
      </c>
      <c r="C119" s="491"/>
      <c r="D119" s="491"/>
      <c r="E119" s="478" t="s">
        <v>107</v>
      </c>
      <c r="F119" s="478"/>
      <c r="G119" s="492" t="s">
        <v>403</v>
      </c>
      <c r="H119" s="492"/>
      <c r="I119" s="492"/>
      <c r="J119" s="494"/>
      <c r="K119" s="63"/>
      <c r="L119" s="346" t="str">
        <f>IF(K120="","",IF(K120&gt;N120,"○","×"))</f>
        <v>×</v>
      </c>
      <c r="M119" s="346"/>
      <c r="N119" s="346"/>
      <c r="O119" s="63"/>
      <c r="P119" s="347"/>
      <c r="Q119" s="348"/>
      <c r="R119" s="348"/>
      <c r="S119" s="348"/>
      <c r="T119" s="378"/>
      <c r="U119" s="63"/>
      <c r="V119" s="346" t="str">
        <f>IF(U120="","",IF(U120&gt;X120,"○","×"))</f>
        <v>○</v>
      </c>
      <c r="W119" s="346"/>
      <c r="X119" s="346"/>
      <c r="Y119" s="63"/>
      <c r="Z119" s="329">
        <f>IF(AND(L119="",Q119="",V119=""),"",COUNTIF(K119:Y120,"○")*2+COUNTIF(K119:Y120,"×"))</f>
        <v>3</v>
      </c>
      <c r="AA119" s="330"/>
      <c r="AB119" s="330">
        <f>IF(Z119="","",RANK(Z119,Z117:AA122,))</f>
        <v>2</v>
      </c>
      <c r="AC119" s="333"/>
      <c r="AJ119" s="21" t="str">
        <f>D116&amp;AB119</f>
        <v>Ｍ2</v>
      </c>
      <c r="AK119" s="21" t="str">
        <f>B119</f>
        <v>仁科</v>
      </c>
      <c r="AL119" s="21" t="str">
        <f>B120</f>
        <v>松岡</v>
      </c>
      <c r="AM119" s="19" t="str">
        <f>E119</f>
        <v>(愛)</v>
      </c>
      <c r="AN119" s="19" t="str">
        <f>G119</f>
        <v>伊予卓研</v>
      </c>
      <c r="AO119" s="19">
        <f>IF(G120="",G119,G120)</f>
        <v>2015</v>
      </c>
    </row>
    <row r="120" spans="1:41" s="21" customFormat="1" ht="15" customHeight="1">
      <c r="A120" s="408"/>
      <c r="B120" s="321" t="s">
        <v>146</v>
      </c>
      <c r="C120" s="321"/>
      <c r="D120" s="321"/>
      <c r="E120" s="478"/>
      <c r="F120" s="478"/>
      <c r="G120" s="478">
        <v>2015</v>
      </c>
      <c r="H120" s="478"/>
      <c r="I120" s="478"/>
      <c r="J120" s="479"/>
      <c r="K120" s="374">
        <f>IF(S118="","",S118)</f>
        <v>0</v>
      </c>
      <c r="L120" s="374"/>
      <c r="M120" s="5" t="s">
        <v>8</v>
      </c>
      <c r="N120" s="374">
        <f>IF(P118="","",P118)</f>
        <v>2</v>
      </c>
      <c r="O120" s="374"/>
      <c r="P120" s="379"/>
      <c r="Q120" s="380"/>
      <c r="R120" s="380"/>
      <c r="S120" s="380"/>
      <c r="T120" s="381"/>
      <c r="U120" s="374">
        <v>2</v>
      </c>
      <c r="V120" s="374"/>
      <c r="W120" s="5" t="s">
        <v>8</v>
      </c>
      <c r="X120" s="374">
        <v>0</v>
      </c>
      <c r="Y120" s="374"/>
      <c r="Z120" s="368"/>
      <c r="AA120" s="369"/>
      <c r="AB120" s="369"/>
      <c r="AC120" s="370"/>
      <c r="AM120" s="19"/>
      <c r="AN120" s="19"/>
      <c r="AO120" s="19"/>
    </row>
    <row r="121" spans="1:41" s="21" customFormat="1" ht="15" customHeight="1">
      <c r="A121" s="341">
        <v>3</v>
      </c>
      <c r="B121" s="482" t="s">
        <v>185</v>
      </c>
      <c r="C121" s="482"/>
      <c r="D121" s="482"/>
      <c r="E121" s="492" t="s">
        <v>105</v>
      </c>
      <c r="F121" s="492"/>
      <c r="G121" s="492" t="s">
        <v>302</v>
      </c>
      <c r="H121" s="492"/>
      <c r="I121" s="492"/>
      <c r="J121" s="494"/>
      <c r="K121" s="66"/>
      <c r="L121" s="346" t="str">
        <f>IF(K122="","",IF(K122&gt;N122,"○","×"))</f>
        <v>×</v>
      </c>
      <c r="M121" s="346"/>
      <c r="N121" s="346"/>
      <c r="O121" s="63"/>
      <c r="P121" s="64"/>
      <c r="Q121" s="346" t="str">
        <f>IF(P122="","",IF(P122&gt;S122,"○","×"))</f>
        <v>×</v>
      </c>
      <c r="R121" s="346"/>
      <c r="S121" s="346"/>
      <c r="T121" s="67"/>
      <c r="U121" s="348"/>
      <c r="V121" s="348"/>
      <c r="W121" s="348"/>
      <c r="X121" s="348"/>
      <c r="Y121" s="349"/>
      <c r="Z121" s="360">
        <f>IF(AND(L121="",Q121="",V121=""),"",COUNTIF(K121:Y122,"○")*2+COUNTIF(K121:Y122,"×"))</f>
        <v>2</v>
      </c>
      <c r="AA121" s="361"/>
      <c r="AB121" s="361">
        <f>IF(Z121="","",RANK(Z121,Z117:AA122,))</f>
        <v>3</v>
      </c>
      <c r="AC121" s="362"/>
      <c r="AJ121" s="21" t="str">
        <f>D116&amp;AB121</f>
        <v>Ｍ3</v>
      </c>
      <c r="AK121" s="21" t="str">
        <f>B121</f>
        <v>三木</v>
      </c>
      <c r="AL121" s="21" t="str">
        <f>B122</f>
        <v>野田</v>
      </c>
      <c r="AM121" s="19" t="str">
        <f>E121</f>
        <v>(徳)</v>
      </c>
      <c r="AN121" s="19" t="str">
        <f>G121</f>
        <v>名西クラブ</v>
      </c>
      <c r="AO121" s="19" t="str">
        <f>IF(G122="",G121,G122)</f>
        <v>名西クラブ</v>
      </c>
    </row>
    <row r="122" spans="1:41" s="21" customFormat="1" ht="15" customHeight="1">
      <c r="A122" s="342"/>
      <c r="B122" s="308" t="s">
        <v>186</v>
      </c>
      <c r="C122" s="308"/>
      <c r="D122" s="308"/>
      <c r="E122" s="472"/>
      <c r="F122" s="472"/>
      <c r="G122" s="472"/>
      <c r="H122" s="472"/>
      <c r="I122" s="472"/>
      <c r="J122" s="476"/>
      <c r="K122" s="335">
        <f>IF(X118="","",X118)</f>
        <v>0</v>
      </c>
      <c r="L122" s="336"/>
      <c r="M122" s="6" t="s">
        <v>8</v>
      </c>
      <c r="N122" s="336">
        <f>IF(U118="","",U118)</f>
        <v>2</v>
      </c>
      <c r="O122" s="336"/>
      <c r="P122" s="339">
        <f>IF(X120="","",X120)</f>
        <v>0</v>
      </c>
      <c r="Q122" s="336"/>
      <c r="R122" s="6" t="s">
        <v>8</v>
      </c>
      <c r="S122" s="336">
        <f>IF(U120="","",U120)</f>
        <v>2</v>
      </c>
      <c r="T122" s="340"/>
      <c r="U122" s="351"/>
      <c r="V122" s="351"/>
      <c r="W122" s="351"/>
      <c r="X122" s="351"/>
      <c r="Y122" s="352"/>
      <c r="Z122" s="331"/>
      <c r="AA122" s="332"/>
      <c r="AB122" s="332"/>
      <c r="AC122" s="334"/>
    </row>
    <row r="123" spans="1:41" s="21" customFormat="1" ht="21" customHeight="1">
      <c r="A123" s="17"/>
      <c r="B123" s="18"/>
      <c r="C123" s="18"/>
      <c r="D123" s="401" t="s">
        <v>905</v>
      </c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17"/>
      <c r="AG123" s="17"/>
    </row>
    <row r="124" spans="1:41" ht="15" customHeight="1">
      <c r="B124" s="2" t="s">
        <v>9</v>
      </c>
      <c r="C124" s="321" t="s">
        <v>1</v>
      </c>
      <c r="D124" s="321"/>
      <c r="E124" s="321"/>
      <c r="F124" s="321"/>
      <c r="G124" s="321"/>
      <c r="H124" s="2" t="s">
        <v>10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41" s="21" customFormat="1" ht="15" customHeight="1">
      <c r="A125" s="17"/>
      <c r="B125" s="18"/>
      <c r="C125" s="18"/>
      <c r="D125" s="18"/>
      <c r="E125" s="18"/>
      <c r="F125" s="18"/>
      <c r="G125" s="2"/>
      <c r="H125" s="17"/>
      <c r="I125" s="17"/>
      <c r="J125" s="17"/>
      <c r="K125" s="2"/>
      <c r="L125" s="17"/>
      <c r="M125" s="17"/>
      <c r="N125" s="2"/>
      <c r="O125" s="17"/>
      <c r="P125" s="17"/>
      <c r="Q125" s="17"/>
      <c r="R125" s="2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41" s="21" customFormat="1" ht="15" customHeight="1">
      <c r="A126" s="358" t="s">
        <v>53</v>
      </c>
      <c r="B126" s="358"/>
      <c r="C126" s="358"/>
      <c r="D126" s="358"/>
      <c r="E126" s="358"/>
      <c r="F126" s="358"/>
      <c r="G126" s="18"/>
      <c r="H126" s="18"/>
      <c r="I126" s="18"/>
      <c r="J126" s="1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9"/>
      <c r="AE126" s="19"/>
      <c r="AF126" s="19"/>
      <c r="AG126" s="19"/>
    </row>
    <row r="127" spans="1:41" s="21" customFormat="1" ht="15" customHeight="1">
      <c r="A127" s="359" t="s">
        <v>45</v>
      </c>
      <c r="B127" s="359"/>
      <c r="C127" s="359"/>
      <c r="D127" s="359"/>
      <c r="E127" s="359"/>
      <c r="F127" s="359"/>
      <c r="G127" s="2" t="s">
        <v>7</v>
      </c>
      <c r="H127" s="17">
        <v>2</v>
      </c>
      <c r="I127" s="17" t="s">
        <v>27</v>
      </c>
      <c r="J127" s="17">
        <v>3</v>
      </c>
      <c r="K127" s="358" t="s">
        <v>50</v>
      </c>
      <c r="L127" s="358"/>
      <c r="M127" s="17"/>
      <c r="N127" s="2" t="s">
        <v>16</v>
      </c>
      <c r="O127" s="17">
        <v>1</v>
      </c>
      <c r="P127" s="17" t="s">
        <v>27</v>
      </c>
      <c r="Q127" s="17">
        <v>3</v>
      </c>
      <c r="R127" s="358" t="s">
        <v>51</v>
      </c>
      <c r="S127" s="358"/>
      <c r="T127" s="17"/>
      <c r="U127" s="2" t="s">
        <v>28</v>
      </c>
      <c r="V127" s="17">
        <v>1</v>
      </c>
      <c r="W127" s="17" t="s">
        <v>27</v>
      </c>
      <c r="X127" s="17">
        <v>2</v>
      </c>
      <c r="Y127" s="358" t="s">
        <v>52</v>
      </c>
      <c r="Z127" s="358"/>
      <c r="AA127" s="17"/>
      <c r="AB127" s="17"/>
      <c r="AC127" s="17"/>
      <c r="AD127" s="17"/>
      <c r="AE127" s="17"/>
      <c r="AF127" s="17"/>
      <c r="AG127" s="17"/>
    </row>
    <row r="128" spans="1:41" s="21" customFormat="1" ht="15" customHeight="1">
      <c r="A128" s="359" t="s">
        <v>46</v>
      </c>
      <c r="B128" s="359"/>
      <c r="C128" s="359"/>
      <c r="D128" s="359"/>
      <c r="E128" s="359"/>
      <c r="F128" s="359"/>
      <c r="G128" s="2" t="s">
        <v>7</v>
      </c>
      <c r="H128" s="17">
        <v>1</v>
      </c>
      <c r="I128" s="17" t="s">
        <v>27</v>
      </c>
      <c r="J128" s="17">
        <v>4</v>
      </c>
      <c r="K128" s="358" t="s">
        <v>51</v>
      </c>
      <c r="L128" s="358"/>
      <c r="M128" s="17"/>
      <c r="N128" s="2" t="s">
        <v>16</v>
      </c>
      <c r="O128" s="17">
        <v>2</v>
      </c>
      <c r="P128" s="17" t="s">
        <v>27</v>
      </c>
      <c r="Q128" s="17">
        <v>3</v>
      </c>
      <c r="R128" s="358" t="s">
        <v>50</v>
      </c>
      <c r="S128" s="358"/>
      <c r="T128" s="17"/>
      <c r="U128" s="2" t="s">
        <v>28</v>
      </c>
      <c r="V128" s="17">
        <v>1</v>
      </c>
      <c r="W128" s="17" t="s">
        <v>27</v>
      </c>
      <c r="X128" s="17">
        <v>3</v>
      </c>
      <c r="Y128" s="358" t="s">
        <v>54</v>
      </c>
      <c r="Z128" s="358"/>
      <c r="AA128" s="17"/>
      <c r="AB128" s="2" t="s">
        <v>31</v>
      </c>
      <c r="AC128" s="17">
        <v>2</v>
      </c>
      <c r="AD128" s="17" t="s">
        <v>27</v>
      </c>
      <c r="AE128" s="17">
        <v>4</v>
      </c>
      <c r="AF128" s="358" t="s">
        <v>52</v>
      </c>
      <c r="AG128" s="358"/>
    </row>
    <row r="129" spans="1:33" s="21" customFormat="1" ht="15" customHeight="1">
      <c r="A129" s="17"/>
      <c r="B129" s="18"/>
      <c r="C129" s="18"/>
      <c r="D129" s="18"/>
      <c r="E129" s="18"/>
      <c r="F129" s="18"/>
      <c r="G129" s="2" t="s">
        <v>38</v>
      </c>
      <c r="H129" s="17">
        <v>1</v>
      </c>
      <c r="I129" s="17" t="s">
        <v>27</v>
      </c>
      <c r="J129" s="17">
        <v>2</v>
      </c>
      <c r="K129" s="358" t="s">
        <v>54</v>
      </c>
      <c r="L129" s="358"/>
      <c r="M129" s="17"/>
      <c r="N129" s="2" t="s">
        <v>39</v>
      </c>
      <c r="O129" s="17">
        <v>3</v>
      </c>
      <c r="P129" s="17" t="s">
        <v>27</v>
      </c>
      <c r="Q129" s="17">
        <v>4</v>
      </c>
      <c r="R129" s="358" t="s">
        <v>50</v>
      </c>
      <c r="S129" s="358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</row>
    <row r="130" spans="1:33" s="21" customFormat="1" ht="15" customHeight="1">
      <c r="A130" s="17"/>
      <c r="B130" s="18"/>
      <c r="C130" s="18"/>
      <c r="D130" s="18"/>
      <c r="E130" s="18"/>
      <c r="F130" s="18"/>
      <c r="G130" s="2"/>
      <c r="H130" s="17"/>
      <c r="I130" s="17"/>
      <c r="J130" s="17"/>
      <c r="K130" s="2"/>
      <c r="L130" s="17"/>
      <c r="M130" s="17"/>
      <c r="N130" s="2"/>
      <c r="O130" s="17"/>
      <c r="P130" s="17"/>
      <c r="Q130" s="17"/>
      <c r="R130" s="2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</row>
    <row r="131" spans="1:33" s="21" customFormat="1" ht="15" customHeight="1">
      <c r="A131" s="2" t="s">
        <v>9</v>
      </c>
      <c r="B131" s="321" t="s">
        <v>335</v>
      </c>
      <c r="C131" s="321"/>
      <c r="D131" s="321"/>
      <c r="E131" s="321"/>
      <c r="F131" s="321"/>
      <c r="G131" s="321"/>
      <c r="H131" s="321"/>
      <c r="I131" s="2" t="s">
        <v>10</v>
      </c>
      <c r="J131" s="16"/>
      <c r="K131" s="17"/>
      <c r="L131" s="17"/>
      <c r="M131" s="17"/>
      <c r="N131" s="17"/>
      <c r="O131" s="17"/>
      <c r="P131" s="19"/>
      <c r="Q131" s="17"/>
      <c r="R131" s="17"/>
      <c r="S131" s="17"/>
      <c r="T131" s="17"/>
      <c r="U131" s="17"/>
    </row>
    <row r="132" spans="1:33" s="21" customFormat="1" ht="15" customHeight="1"/>
    <row r="133" spans="1:33" s="21" customFormat="1" ht="15" customHeight="1" thickBot="1">
      <c r="A133" s="306" t="s">
        <v>3</v>
      </c>
      <c r="B133" s="512">
        <v>1</v>
      </c>
      <c r="C133" s="469" t="str">
        <f>IF(ISERROR(VLOOKUP(A133&amp;B133,$AJ:$AO,2,FALSE))=TRUE,"",VLOOKUP(A133&amp;B133,$AJ:$AO,2,FALSE))</f>
        <v>濱西</v>
      </c>
      <c r="D133" s="470"/>
      <c r="E133" s="470"/>
      <c r="F133" s="471" t="str">
        <f>IF(ISERROR(VLOOKUP(A133&amp;B133,$AJ:$AO,4,FALSE))=TRUE,"(　)",VLOOKUP(A133&amp;B133,$AJ:$AO,4,FALSE))</f>
        <v>(高)</v>
      </c>
      <c r="G133" s="471"/>
      <c r="H133" s="471" t="str">
        <f>IF(ISERROR(VLOOKUP(A133&amp;B133,$AJ:$AO,5,FALSE))=TRUE,"",VLOOKUP(A133&amp;B133,$AJ:$AO,5,FALSE))</f>
        <v>ピンポン館</v>
      </c>
      <c r="I133" s="471"/>
      <c r="J133" s="471"/>
      <c r="K133" s="473"/>
      <c r="L133" s="224"/>
      <c r="M133" s="215"/>
      <c r="N133" s="94"/>
      <c r="O133" s="90"/>
      <c r="P133" s="90"/>
      <c r="Q133" s="90"/>
      <c r="R133" s="90"/>
      <c r="S133" s="94"/>
      <c r="T133" s="97"/>
      <c r="U133" s="97"/>
      <c r="V133" s="469" t="str">
        <f>IF(ISERROR(VLOOKUP(AE133&amp;AF133,$AJ:$AO,2,FALSE))=TRUE,"",VLOOKUP(AE133&amp;AF133,$AJ:$AO,2,FALSE))</f>
        <v>村上</v>
      </c>
      <c r="W133" s="470"/>
      <c r="X133" s="470"/>
      <c r="Y133" s="471" t="str">
        <f>IF(ISERROR(VLOOKUP(AE133&amp;AF133,$AJ:$AO,4,FALSE))=TRUE,"(　)",VLOOKUP(AE133&amp;AF133,$AJ:$AO,4,FALSE))</f>
        <v>(徳)</v>
      </c>
      <c r="Z133" s="471"/>
      <c r="AA133" s="471" t="str">
        <f>IF(ISERROR(VLOOKUP(AE133&amp;AF133,$AJ:$AO,5,FALSE))=TRUE,"",VLOOKUP(AE133&amp;AF133,$AJ:$AO,5,FALSE))</f>
        <v>北島クラブ</v>
      </c>
      <c r="AB133" s="471"/>
      <c r="AC133" s="471"/>
      <c r="AD133" s="473"/>
      <c r="AE133" s="477" t="s">
        <v>5</v>
      </c>
      <c r="AF133" s="307">
        <v>1</v>
      </c>
      <c r="AG133" s="19"/>
    </row>
    <row r="134" spans="1:33" s="21" customFormat="1" ht="15" customHeight="1" thickTop="1" thickBot="1">
      <c r="A134" s="306"/>
      <c r="B134" s="512"/>
      <c r="C134" s="474" t="str">
        <f>IF(ISERROR(VLOOKUP(A133&amp;B133,$AJ:$AO,3,FALSE))=TRUE,"",VLOOKUP(A133&amp;B133,$AJ:$AO,3,FALSE))</f>
        <v>横山</v>
      </c>
      <c r="D134" s="475"/>
      <c r="E134" s="475"/>
      <c r="F134" s="472"/>
      <c r="G134" s="472"/>
      <c r="H134" s="472" t="str">
        <f>IF(ISERROR(VLOOKUP(A133&amp;B133,$AJ:$AO,6,FALSE))=TRUE,"",VLOOKUP(A133&amp;B133,$AJ:$AO,6,FALSE))</f>
        <v>ピンポン館</v>
      </c>
      <c r="I134" s="472"/>
      <c r="J134" s="472"/>
      <c r="K134" s="476"/>
      <c r="L134" s="174"/>
      <c r="M134" s="257"/>
      <c r="N134" s="94"/>
      <c r="O134" s="94"/>
      <c r="P134" s="94"/>
      <c r="Q134" s="94"/>
      <c r="R134" s="94"/>
      <c r="S134" s="92"/>
      <c r="T134" s="180"/>
      <c r="U134" s="181"/>
      <c r="V134" s="474" t="str">
        <f>IF(ISERROR(VLOOKUP(AE133&amp;AF133,$AJ:$AO,3,FALSE))=TRUE,"",VLOOKUP(AE133&amp;AF133,$AJ:$AO,3,FALSE))</f>
        <v>鎌田</v>
      </c>
      <c r="W134" s="475"/>
      <c r="X134" s="475"/>
      <c r="Y134" s="472"/>
      <c r="Z134" s="472"/>
      <c r="AA134" s="472" t="str">
        <f>IF(ISERROR(VLOOKUP(AE133&amp;AF133,$AJ:$AO,6,FALSE))=TRUE,"",VLOOKUP(AE133&amp;AF133,$AJ:$AO,6,FALSE))</f>
        <v>北島クラブ</v>
      </c>
      <c r="AB134" s="472"/>
      <c r="AC134" s="472"/>
      <c r="AD134" s="476"/>
      <c r="AE134" s="477"/>
      <c r="AF134" s="307"/>
      <c r="AG134" s="19"/>
    </row>
    <row r="135" spans="1:33" s="21" customFormat="1" ht="15" customHeight="1" thickTop="1">
      <c r="A135" s="306" t="s">
        <v>76</v>
      </c>
      <c r="B135" s="512">
        <v>1</v>
      </c>
      <c r="C135" s="469" t="str">
        <f>IF(ISERROR(VLOOKUP(A135&amp;B135,$AJ:$AO,2,FALSE))=TRUE,"",VLOOKUP(A135&amp;B135,$AJ:$AO,2,FALSE))</f>
        <v>小浜</v>
      </c>
      <c r="D135" s="470"/>
      <c r="E135" s="470"/>
      <c r="F135" s="471" t="str">
        <f>IF(ISERROR(VLOOKUP(A135&amp;B135,$AJ:$AO,4,FALSE))=TRUE,"(　)",VLOOKUP(A135&amp;B135,$AJ:$AO,4,FALSE))</f>
        <v>(徳)</v>
      </c>
      <c r="G135" s="471"/>
      <c r="H135" s="471" t="str">
        <f>IF(ISERROR(VLOOKUP(A135&amp;B135,$AJ:$AO,5,FALSE))=TRUE,"",VLOOKUP(A135&amp;B135,$AJ:$AO,5,FALSE))</f>
        <v>あいのすけ</v>
      </c>
      <c r="I135" s="471"/>
      <c r="J135" s="471"/>
      <c r="K135" s="473"/>
      <c r="L135" s="174"/>
      <c r="M135" s="208"/>
      <c r="N135" s="244"/>
      <c r="O135" s="94"/>
      <c r="P135" s="94"/>
      <c r="Q135" s="94"/>
      <c r="R135" s="221"/>
      <c r="S135" s="216"/>
      <c r="T135" s="269"/>
      <c r="U135" s="183"/>
      <c r="V135" s="469" t="str">
        <f>IF(ISERROR(VLOOKUP(AE135&amp;AF135,$AJ:$AO,2,FALSE))=TRUE,"",VLOOKUP(AE135&amp;AF135,$AJ:$AO,2,FALSE))</f>
        <v>大野</v>
      </c>
      <c r="W135" s="470"/>
      <c r="X135" s="470"/>
      <c r="Y135" s="471" t="str">
        <f>IF(ISERROR(VLOOKUP(AE135&amp;AF135,$AJ:$AO,4,FALSE))=TRUE,"(　)",VLOOKUP(AE135&amp;AF135,$AJ:$AO,4,FALSE))</f>
        <v>(愛)</v>
      </c>
      <c r="Z135" s="471"/>
      <c r="AA135" s="471" t="str">
        <f>IF(ISERROR(VLOOKUP(AE135&amp;AF135,$AJ:$AO,5,FALSE))=TRUE,"",VLOOKUP(AE135&amp;AF135,$AJ:$AO,5,FALSE))</f>
        <v>あいひめクラブ</v>
      </c>
      <c r="AB135" s="471"/>
      <c r="AC135" s="471"/>
      <c r="AD135" s="473"/>
      <c r="AE135" s="477" t="s">
        <v>371</v>
      </c>
      <c r="AF135" s="307">
        <v>1</v>
      </c>
      <c r="AG135" s="19"/>
    </row>
    <row r="136" spans="1:33" s="21" customFormat="1" ht="15" customHeight="1" thickBot="1">
      <c r="A136" s="306"/>
      <c r="B136" s="512"/>
      <c r="C136" s="474" t="str">
        <f>IF(ISERROR(VLOOKUP(A135&amp;B135,$AJ:$AO,3,FALSE))=TRUE,"",VLOOKUP(A135&amp;B135,$AJ:$AO,3,FALSE))</f>
        <v>田村</v>
      </c>
      <c r="D136" s="475"/>
      <c r="E136" s="475"/>
      <c r="F136" s="472"/>
      <c r="G136" s="472"/>
      <c r="H136" s="472" t="str">
        <f>IF(ISERROR(VLOOKUP(A135&amp;B135,$AJ:$AO,6,FALSE))=TRUE,"",VLOOKUP(A135&amp;B135,$AJ:$AO,6,FALSE))</f>
        <v>北島クラブ</v>
      </c>
      <c r="I136" s="472"/>
      <c r="J136" s="472"/>
      <c r="K136" s="476"/>
      <c r="L136" s="178"/>
      <c r="M136" s="100"/>
      <c r="N136" s="221"/>
      <c r="O136" s="94"/>
      <c r="P136" s="94"/>
      <c r="Q136" s="94"/>
      <c r="R136" s="221"/>
      <c r="S136" s="221"/>
      <c r="T136" s="92"/>
      <c r="U136" s="178"/>
      <c r="V136" s="474" t="str">
        <f>IF(ISERROR(VLOOKUP(AE135&amp;AF135,$AJ:$AO,3,FALSE))=TRUE,"",VLOOKUP(AE135&amp;AF135,$AJ:$AO,3,FALSE))</f>
        <v>小田</v>
      </c>
      <c r="W136" s="475"/>
      <c r="X136" s="475"/>
      <c r="Y136" s="472"/>
      <c r="Z136" s="472"/>
      <c r="AA136" s="472" t="str">
        <f>IF(ISERROR(VLOOKUP(AE135&amp;AF135,$AJ:$AO,6,FALSE))=TRUE,"",VLOOKUP(AE135&amp;AF135,$AJ:$AO,6,FALSE))</f>
        <v>みずは桜</v>
      </c>
      <c r="AB136" s="472"/>
      <c r="AC136" s="472"/>
      <c r="AD136" s="476"/>
      <c r="AE136" s="477"/>
      <c r="AF136" s="307"/>
      <c r="AG136" s="19"/>
    </row>
    <row r="137" spans="1:33" s="21" customFormat="1" ht="15" customHeight="1" thickTop="1" thickBot="1">
      <c r="A137" s="306" t="s">
        <v>22</v>
      </c>
      <c r="B137" s="512">
        <v>1</v>
      </c>
      <c r="C137" s="469" t="str">
        <f>IF(ISERROR(VLOOKUP(A137&amp;B137,$AJ:$AO,2,FALSE))=TRUE,"",VLOOKUP(A137&amp;B137,$AJ:$AO,2,FALSE))</f>
        <v>笹山</v>
      </c>
      <c r="D137" s="470"/>
      <c r="E137" s="470"/>
      <c r="F137" s="471" t="str">
        <f>IF(ISERROR(VLOOKUP(A137&amp;B137,$AJ:$AO,4,FALSE))=TRUE,"(　)",VLOOKUP(A137&amp;B137,$AJ:$AO,4,FALSE))</f>
        <v>(徳)</v>
      </c>
      <c r="G137" s="471"/>
      <c r="H137" s="471" t="str">
        <f>IF(ISERROR(VLOOKUP(A137&amp;B137,$AJ:$AO,5,FALSE))=TRUE,"",VLOOKUP(A137&amp;B137,$AJ:$AO,5,FALSE))</f>
        <v>ベアーズ</v>
      </c>
      <c r="I137" s="471"/>
      <c r="J137" s="471"/>
      <c r="K137" s="473"/>
      <c r="L137" s="245"/>
      <c r="M137" s="226"/>
      <c r="N137" s="221"/>
      <c r="O137" s="94"/>
      <c r="P137" s="94"/>
      <c r="Q137" s="94"/>
      <c r="R137" s="221"/>
      <c r="S137" s="94"/>
      <c r="T137" s="216"/>
      <c r="U137" s="229"/>
      <c r="V137" s="469" t="str">
        <f>IF(ISERROR(VLOOKUP(AE137&amp;AF137,$AJ:$AO,2,FALSE))=TRUE,"",VLOOKUP(AE137&amp;AF137,$AJ:$AO,2,FALSE))</f>
        <v>山科</v>
      </c>
      <c r="W137" s="470"/>
      <c r="X137" s="470"/>
      <c r="Y137" s="471" t="str">
        <f>IF(ISERROR(VLOOKUP(AE137&amp;AF137,$AJ:$AO,4,FALSE))=TRUE,"(　)",VLOOKUP(AE137&amp;AF137,$AJ:$AO,4,FALSE))</f>
        <v>(香)</v>
      </c>
      <c r="Z137" s="471"/>
      <c r="AA137" s="471" t="str">
        <f>IF(ISERROR(VLOOKUP(AE137&amp;AF137,$AJ:$AO,5,FALSE))=TRUE,"",VLOOKUP(AE137&amp;AF137,$AJ:$AO,5,FALSE))</f>
        <v>丸亀ＳＣ</v>
      </c>
      <c r="AB137" s="471"/>
      <c r="AC137" s="471"/>
      <c r="AD137" s="473"/>
      <c r="AE137" s="477" t="s">
        <v>20</v>
      </c>
      <c r="AF137" s="307">
        <v>1</v>
      </c>
      <c r="AG137" s="19"/>
    </row>
    <row r="138" spans="1:33" s="21" customFormat="1" ht="15" customHeight="1" thickTop="1" thickBot="1">
      <c r="A138" s="306"/>
      <c r="B138" s="512"/>
      <c r="C138" s="474" t="str">
        <f>IF(ISERROR(VLOOKUP(A137&amp;B137,$AJ:$AO,3,FALSE))=TRUE,"",VLOOKUP(A137&amp;B137,$AJ:$AO,3,FALSE))</f>
        <v>笹山</v>
      </c>
      <c r="D138" s="475"/>
      <c r="E138" s="475"/>
      <c r="F138" s="472"/>
      <c r="G138" s="472"/>
      <c r="H138" s="472" t="str">
        <f>IF(ISERROR(VLOOKUP(A137&amp;B137,$AJ:$AO,6,FALSE))=TRUE,"",VLOOKUP(A137&amp;B137,$AJ:$AO,6,FALSE))</f>
        <v>ベアーズ</v>
      </c>
      <c r="I138" s="472"/>
      <c r="J138" s="472"/>
      <c r="K138" s="476"/>
      <c r="L138" s="94"/>
      <c r="M138" s="156"/>
      <c r="N138" s="234"/>
      <c r="O138" s="219"/>
      <c r="P138" s="223"/>
      <c r="Q138" s="94"/>
      <c r="R138" s="213"/>
      <c r="S138" s="208"/>
      <c r="T138" s="156"/>
      <c r="U138" s="94"/>
      <c r="V138" s="474" t="str">
        <f>IF(ISERROR(VLOOKUP(AE137&amp;AF137,$AJ:$AO,3,FALSE))=TRUE,"",VLOOKUP(AE137&amp;AF137,$AJ:$AO,3,FALSE))</f>
        <v>中尾</v>
      </c>
      <c r="W138" s="475"/>
      <c r="X138" s="475"/>
      <c r="Y138" s="472"/>
      <c r="Z138" s="472"/>
      <c r="AA138" s="472" t="str">
        <f>IF(ISERROR(VLOOKUP(AE137&amp;AF137,$AJ:$AO,6,FALSE))=TRUE,"",VLOOKUP(AE137&amp;AF137,$AJ:$AO,6,FALSE))</f>
        <v>丸亀ＳＣ</v>
      </c>
      <c r="AB138" s="472"/>
      <c r="AC138" s="472"/>
      <c r="AD138" s="476"/>
      <c r="AE138" s="477"/>
      <c r="AF138" s="307"/>
      <c r="AG138" s="19"/>
    </row>
    <row r="139" spans="1:33" s="21" customFormat="1" ht="15" customHeight="1" thickTop="1" thickBot="1">
      <c r="A139" s="306" t="s">
        <v>19</v>
      </c>
      <c r="B139" s="307">
        <v>1</v>
      </c>
      <c r="C139" s="469" t="str">
        <f>IF(ISERROR(VLOOKUP(A139&amp;B139,$AJ:$AO,2,FALSE))=TRUE,"",VLOOKUP(A139&amp;B139,$AJ:$AO,2,FALSE))</f>
        <v>石丸</v>
      </c>
      <c r="D139" s="470"/>
      <c r="E139" s="470"/>
      <c r="F139" s="471" t="str">
        <f>IF(ISERROR(VLOOKUP(A139&amp;B139,$AJ:$AO,4,FALSE))=TRUE,"(　)",VLOOKUP(A139&amp;B139,$AJ:$AO,4,FALSE))</f>
        <v>(愛)</v>
      </c>
      <c r="G139" s="471"/>
      <c r="H139" s="471" t="str">
        <f>IF(ISERROR(VLOOKUP(A139&amp;B139,$AJ:$AO,5,FALSE))=TRUE,"",VLOOKUP(A139&amp;B139,$AJ:$AO,5,FALSE))</f>
        <v>あいひめクラブ</v>
      </c>
      <c r="I139" s="471"/>
      <c r="J139" s="471"/>
      <c r="K139" s="473"/>
      <c r="L139" s="94"/>
      <c r="M139" s="156"/>
      <c r="N139" s="175"/>
      <c r="O139" s="99"/>
      <c r="P139" s="208"/>
      <c r="Q139" s="158"/>
      <c r="R139" s="95"/>
      <c r="S139" s="174"/>
      <c r="T139" s="156"/>
      <c r="U139" s="90"/>
      <c r="V139" s="469" t="str">
        <f>IF(ISERROR(VLOOKUP(AE139&amp;AF139,$AJ:$AO,2,FALSE))=TRUE,"",VLOOKUP(AE139&amp;AF139,$AJ:$AO,2,FALSE))</f>
        <v>長尾</v>
      </c>
      <c r="W139" s="470"/>
      <c r="X139" s="470"/>
      <c r="Y139" s="471" t="str">
        <f>IF(ISERROR(VLOOKUP(AE139&amp;AF139,$AJ:$AO,4,FALSE))=TRUE,"(　)",VLOOKUP(AE139&amp;AF139,$AJ:$AO,4,FALSE))</f>
        <v>(徳)</v>
      </c>
      <c r="Z139" s="471"/>
      <c r="AA139" s="471" t="str">
        <f>IF(ISERROR(VLOOKUP(AE139&amp;AF139,$AJ:$AO,5,FALSE))=TRUE,"",VLOOKUP(AE139&amp;AF139,$AJ:$AO,5,FALSE))</f>
        <v>渭水クラブ</v>
      </c>
      <c r="AB139" s="471"/>
      <c r="AC139" s="471"/>
      <c r="AD139" s="473"/>
      <c r="AE139" s="306" t="s">
        <v>21</v>
      </c>
      <c r="AF139" s="307">
        <v>1</v>
      </c>
    </row>
    <row r="140" spans="1:33" s="21" customFormat="1" ht="15" customHeight="1" thickTop="1" thickBot="1">
      <c r="A140" s="307"/>
      <c r="B140" s="307"/>
      <c r="C140" s="474" t="str">
        <f>IF(ISERROR(VLOOKUP(A139&amp;B139,$AJ:$AO,3,FALSE))=TRUE,"",VLOOKUP(A139&amp;B139,$AJ:$AO,3,FALSE))</f>
        <v>三好</v>
      </c>
      <c r="D140" s="475"/>
      <c r="E140" s="475"/>
      <c r="F140" s="472"/>
      <c r="G140" s="472"/>
      <c r="H140" s="472">
        <f>IF(ISERROR(VLOOKUP(A139&amp;B139,$AJ:$AO,6,FALSE))=TRUE,"",VLOOKUP(A139&amp;B139,$AJ:$AO,6,FALSE))</f>
        <v>2015</v>
      </c>
      <c r="I140" s="472"/>
      <c r="J140" s="472"/>
      <c r="K140" s="476"/>
      <c r="L140" s="247"/>
      <c r="M140" s="215"/>
      <c r="N140" s="92"/>
      <c r="O140" s="94"/>
      <c r="P140" s="94"/>
      <c r="Q140" s="94"/>
      <c r="R140" s="92"/>
      <c r="S140" s="90"/>
      <c r="T140" s="221"/>
      <c r="U140" s="242"/>
      <c r="V140" s="474" t="str">
        <f>IF(ISERROR(VLOOKUP(AE139&amp;AF139,$AJ:$AO,3,FALSE))=TRUE,"",VLOOKUP(AE139&amp;AF139,$AJ:$AO,3,FALSE))</f>
        <v>平田</v>
      </c>
      <c r="W140" s="475"/>
      <c r="X140" s="475"/>
      <c r="Y140" s="472"/>
      <c r="Z140" s="472"/>
      <c r="AA140" s="472" t="str">
        <f>IF(ISERROR(VLOOKUP(AE139&amp;AF139,$AJ:$AO,6,FALSE))=TRUE,"",VLOOKUP(AE139&amp;AF139,$AJ:$AO,6,FALSE))</f>
        <v>名西クラブ</v>
      </c>
      <c r="AB140" s="472"/>
      <c r="AC140" s="472"/>
      <c r="AD140" s="476"/>
      <c r="AE140" s="307"/>
      <c r="AF140" s="307"/>
    </row>
    <row r="141" spans="1:33" s="21" customFormat="1" ht="15" customHeight="1" thickTop="1">
      <c r="A141" s="306" t="s">
        <v>372</v>
      </c>
      <c r="B141" s="307">
        <v>1</v>
      </c>
      <c r="C141" s="469" t="str">
        <f>IF(ISERROR(VLOOKUP(A141&amp;B141,$AJ:$AO,2,FALSE))=TRUE,"",VLOOKUP(A141&amp;B141,$AJ:$AO,2,FALSE))</f>
        <v>星加</v>
      </c>
      <c r="D141" s="470"/>
      <c r="E141" s="470"/>
      <c r="F141" s="471" t="str">
        <f>IF(ISERROR(VLOOKUP(A141&amp;B141,$AJ:$AO,4,FALSE))=TRUE,"(　)",VLOOKUP(A141&amp;B141,$AJ:$AO,4,FALSE))</f>
        <v>(香)</v>
      </c>
      <c r="G141" s="471"/>
      <c r="H141" s="471" t="str">
        <f>IF(ISERROR(VLOOKUP(A141&amp;B141,$AJ:$AO,5,FALSE))=TRUE,"",VLOOKUP(A141&amp;B141,$AJ:$AO,5,FALSE))</f>
        <v>卓窓会</v>
      </c>
      <c r="I141" s="471"/>
      <c r="J141" s="471"/>
      <c r="K141" s="473"/>
      <c r="L141" s="179"/>
      <c r="M141" s="92"/>
      <c r="N141" s="92"/>
      <c r="O141" s="94"/>
      <c r="P141" s="94"/>
      <c r="Q141" s="94"/>
      <c r="R141" s="92"/>
      <c r="S141" s="253"/>
      <c r="T141" s="222"/>
      <c r="U141" s="179"/>
      <c r="V141" s="469" t="str">
        <f>IF(ISERROR(VLOOKUP(AE141&amp;AF141,$AJ:$AO,2,FALSE))=TRUE,"",VLOOKUP(AE141&amp;AF141,$AJ:$AO,2,FALSE))</f>
        <v>守長</v>
      </c>
      <c r="W141" s="470"/>
      <c r="X141" s="470"/>
      <c r="Y141" s="471" t="str">
        <f>IF(ISERROR(VLOOKUP(AE141&amp;AF141,$AJ:$AO,4,FALSE))=TRUE,"(　)",VLOOKUP(AE141&amp;AF141,$AJ:$AO,4,FALSE))</f>
        <v>(香)</v>
      </c>
      <c r="Z141" s="471"/>
      <c r="AA141" s="471" t="str">
        <f>IF(ISERROR(VLOOKUP(AE141&amp;AF141,$AJ:$AO,5,FALSE))=TRUE,"",VLOOKUP(AE141&amp;AF141,$AJ:$AO,5,FALSE))</f>
        <v>みのもん倶楽部</v>
      </c>
      <c r="AB141" s="471"/>
      <c r="AC141" s="471"/>
      <c r="AD141" s="473"/>
      <c r="AE141" s="306" t="s">
        <v>370</v>
      </c>
      <c r="AF141" s="307">
        <v>1</v>
      </c>
    </row>
    <row r="142" spans="1:33" s="21" customFormat="1" ht="15" customHeight="1" thickBot="1">
      <c r="A142" s="307"/>
      <c r="B142" s="307"/>
      <c r="C142" s="474" t="str">
        <f>IF(ISERROR(VLOOKUP(A141&amp;B141,$AJ:$AO,3,FALSE))=TRUE,"",VLOOKUP(A141&amp;B141,$AJ:$AO,3,FALSE))</f>
        <v>梶原</v>
      </c>
      <c r="D142" s="475"/>
      <c r="E142" s="475"/>
      <c r="F142" s="472"/>
      <c r="G142" s="472"/>
      <c r="H142" s="472" t="str">
        <f>IF(ISERROR(VLOOKUP(A141&amp;B141,$AJ:$AO,6,FALSE))=TRUE,"",VLOOKUP(A141&amp;B141,$AJ:$AO,6,FALSE))</f>
        <v>卓窓会</v>
      </c>
      <c r="I142" s="472"/>
      <c r="J142" s="472"/>
      <c r="K142" s="476"/>
      <c r="L142" s="174"/>
      <c r="M142" s="175"/>
      <c r="N142" s="259"/>
      <c r="O142" s="94"/>
      <c r="P142" s="94"/>
      <c r="Q142" s="94"/>
      <c r="R142" s="90"/>
      <c r="S142" s="254"/>
      <c r="T142" s="208"/>
      <c r="U142" s="175"/>
      <c r="V142" s="474" t="str">
        <f>IF(ISERROR(VLOOKUP(AE141&amp;AF141,$AJ:$AO,3,FALSE))=TRUE,"",VLOOKUP(AE141&amp;AF141,$AJ:$AO,3,FALSE))</f>
        <v>石川</v>
      </c>
      <c r="W142" s="475"/>
      <c r="X142" s="475"/>
      <c r="Y142" s="472"/>
      <c r="Z142" s="472"/>
      <c r="AA142" s="472" t="str">
        <f>IF(ISERROR(VLOOKUP(AE141&amp;AF141,$AJ:$AO,6,FALSE))=TRUE,"",VLOOKUP(AE141&amp;AF141,$AJ:$AO,6,FALSE))</f>
        <v>みのもん倶楽部</v>
      </c>
      <c r="AB142" s="472"/>
      <c r="AC142" s="472"/>
      <c r="AD142" s="476"/>
      <c r="AE142" s="307"/>
      <c r="AF142" s="307"/>
    </row>
    <row r="143" spans="1:33" s="21" customFormat="1" ht="15" customHeight="1" thickTop="1">
      <c r="A143" s="306" t="s">
        <v>373</v>
      </c>
      <c r="B143" s="307">
        <v>1</v>
      </c>
      <c r="C143" s="469" t="str">
        <f>IF(ISERROR(VLOOKUP(A143&amp;B143,$AJ:$AO,2,FALSE))=TRUE,"",VLOOKUP(A143&amp;B143,$AJ:$AO,2,FALSE))</f>
        <v>坂本</v>
      </c>
      <c r="D143" s="470"/>
      <c r="E143" s="470"/>
      <c r="F143" s="471" t="str">
        <f>IF(ISERROR(VLOOKUP(A143&amp;B143,$AJ:$AO,4,FALSE))=TRUE,"(　)",VLOOKUP(A143&amp;B143,$AJ:$AO,4,FALSE))</f>
        <v>(高)</v>
      </c>
      <c r="G143" s="471"/>
      <c r="H143" s="471" t="str">
        <f>IF(ISERROR(VLOOKUP(A143&amp;B143,$AJ:$AO,5,FALSE))=TRUE,"",VLOOKUP(A143&amp;B143,$AJ:$AO,5,FALSE))</f>
        <v>GOLDSTAR</v>
      </c>
      <c r="I143" s="471"/>
      <c r="J143" s="471"/>
      <c r="K143" s="473"/>
      <c r="L143" s="174"/>
      <c r="M143" s="234"/>
      <c r="N143" s="94"/>
      <c r="O143" s="94"/>
      <c r="P143" s="94"/>
      <c r="Q143" s="94"/>
      <c r="R143" s="90"/>
      <c r="S143" s="92"/>
      <c r="T143" s="160"/>
      <c r="U143" s="162"/>
      <c r="V143" s="469" t="str">
        <f>IF(ISERROR(VLOOKUP(AE143&amp;AF143,$AJ:$AO,2,FALSE))=TRUE,"",VLOOKUP(AE143&amp;AF143,$AJ:$AO,2,FALSE))</f>
        <v>江見</v>
      </c>
      <c r="W143" s="470"/>
      <c r="X143" s="470"/>
      <c r="Y143" s="471" t="str">
        <f>IF(ISERROR(VLOOKUP(AE143&amp;AF143,$AJ:$AO,4,FALSE))=TRUE,"(　)",VLOOKUP(AE143&amp;AF143,$AJ:$AO,4,FALSE))</f>
        <v>(香)</v>
      </c>
      <c r="Z143" s="471"/>
      <c r="AA143" s="471" t="str">
        <f>IF(ISERROR(VLOOKUP(AE143&amp;AF143,$AJ:$AO,5,FALSE))=TRUE,"",VLOOKUP(AE143&amp;AF143,$AJ:$AO,5,FALSE))</f>
        <v>ＥＳ高松</v>
      </c>
      <c r="AB143" s="471"/>
      <c r="AC143" s="471"/>
      <c r="AD143" s="473"/>
      <c r="AE143" s="306" t="s">
        <v>4</v>
      </c>
      <c r="AF143" s="307">
        <v>1</v>
      </c>
    </row>
    <row r="144" spans="1:33" s="21" customFormat="1" ht="15" customHeight="1" thickBot="1">
      <c r="A144" s="307"/>
      <c r="B144" s="307"/>
      <c r="C144" s="474" t="str">
        <f>IF(ISERROR(VLOOKUP(A143&amp;B143,$AJ:$AO,3,FALSE))=TRUE,"",VLOOKUP(A143&amp;B143,$AJ:$AO,3,FALSE))</f>
        <v>中澤</v>
      </c>
      <c r="D144" s="475"/>
      <c r="E144" s="475"/>
      <c r="F144" s="472"/>
      <c r="G144" s="472"/>
      <c r="H144" s="472" t="str">
        <f>IF(ISERROR(VLOOKUP(A143&amp;B143,$AJ:$AO,6,FALSE))=TRUE,"",VLOOKUP(A143&amp;B143,$AJ:$AO,6,FALSE))</f>
        <v>ＴＥＡＭ２５</v>
      </c>
      <c r="I144" s="472"/>
      <c r="J144" s="472"/>
      <c r="K144" s="476"/>
      <c r="L144" s="178"/>
      <c r="M144" s="94"/>
      <c r="N144" s="233"/>
      <c r="O144" s="94"/>
      <c r="P144" s="94"/>
      <c r="Q144" s="94"/>
      <c r="R144" s="90"/>
      <c r="S144" s="90"/>
      <c r="T144" s="90"/>
      <c r="U144" s="90"/>
      <c r="V144" s="474" t="str">
        <f>IF(ISERROR(VLOOKUP(AE143&amp;AF143,$AJ:$AO,3,FALSE))=TRUE,"",VLOOKUP(AE143&amp;AF143,$AJ:$AO,3,FALSE))</f>
        <v>香西</v>
      </c>
      <c r="W144" s="475"/>
      <c r="X144" s="475"/>
      <c r="Y144" s="472"/>
      <c r="Z144" s="472"/>
      <c r="AA144" s="472" t="str">
        <f>IF(ISERROR(VLOOKUP(AE143&amp;AF143,$AJ:$AO,6,FALSE))=TRUE,"",VLOOKUP(AE143&amp;AF143,$AJ:$AO,6,FALSE))</f>
        <v>ＥＳ高松</v>
      </c>
      <c r="AB144" s="472"/>
      <c r="AC144" s="472"/>
      <c r="AD144" s="476"/>
      <c r="AE144" s="307"/>
      <c r="AF144" s="307"/>
    </row>
    <row r="145" spans="1:33" s="21" customFormat="1" ht="15" customHeight="1" thickTop="1" thickBot="1">
      <c r="A145" s="306" t="s">
        <v>6</v>
      </c>
      <c r="B145" s="307">
        <v>1</v>
      </c>
      <c r="C145" s="469" t="str">
        <f>IF(ISERROR(VLOOKUP(A145&amp;B145,$AJ:$AO,2,FALSE))=TRUE,"",VLOOKUP(A145&amp;B145,$AJ:$AO,2,FALSE))</f>
        <v>日浦</v>
      </c>
      <c r="D145" s="470"/>
      <c r="E145" s="470"/>
      <c r="F145" s="471" t="str">
        <f>IF(ISERROR(VLOOKUP(A145&amp;B145,$AJ:$AO,4,FALSE))=TRUE,"(　)",VLOOKUP(A145&amp;B145,$AJ:$AO,4,FALSE))</f>
        <v>(徳)</v>
      </c>
      <c r="G145" s="471"/>
      <c r="H145" s="471" t="str">
        <f>IF(ISERROR(VLOOKUP(A145&amp;B145,$AJ:$AO,5,FALSE))=TRUE,"",VLOOKUP(A145&amp;B145,$AJ:$AO,5,FALSE))</f>
        <v>チームHIURA</v>
      </c>
      <c r="I145" s="471"/>
      <c r="J145" s="471"/>
      <c r="K145" s="473"/>
      <c r="L145" s="266"/>
      <c r="M145" s="226"/>
      <c r="N145" s="94"/>
      <c r="O145" s="94"/>
      <c r="P145" s="94"/>
      <c r="Q145" s="94"/>
      <c r="R145" s="90"/>
      <c r="S145" s="90"/>
      <c r="T145" s="90"/>
      <c r="U145" s="90"/>
    </row>
    <row r="146" spans="1:33" s="21" customFormat="1" ht="15" customHeight="1" thickTop="1">
      <c r="A146" s="307"/>
      <c r="B146" s="307"/>
      <c r="C146" s="474" t="str">
        <f>IF(ISERROR(VLOOKUP(A145&amp;B145,$AJ:$AO,3,FALSE))=TRUE,"",VLOOKUP(A145&amp;B145,$AJ:$AO,3,FALSE))</f>
        <v>香美</v>
      </c>
      <c r="D146" s="475"/>
      <c r="E146" s="475"/>
      <c r="F146" s="472"/>
      <c r="G146" s="472"/>
      <c r="H146" s="472" t="str">
        <f>IF(ISERROR(VLOOKUP(A145&amp;B145,$AJ:$AO,6,FALSE))=TRUE,"",VLOOKUP(A145&amp;B145,$AJ:$AO,6,FALSE))</f>
        <v>チームHIURA</v>
      </c>
      <c r="I146" s="472"/>
      <c r="J146" s="472"/>
      <c r="K146" s="476"/>
      <c r="L146" s="225"/>
      <c r="M146" s="90"/>
      <c r="N146" s="94"/>
      <c r="O146" s="94"/>
      <c r="P146" s="94"/>
      <c r="Q146" s="94"/>
      <c r="R146" s="90"/>
      <c r="S146" s="90"/>
      <c r="T146" s="90"/>
      <c r="U146" s="90"/>
    </row>
    <row r="147" spans="1:33" s="21" customFormat="1" ht="15" customHeight="1">
      <c r="L147" s="90"/>
      <c r="M147" s="90"/>
      <c r="N147" s="94"/>
      <c r="O147" s="94"/>
      <c r="P147" s="94"/>
      <c r="Q147" s="94"/>
      <c r="R147" s="156"/>
      <c r="S147" s="156"/>
      <c r="T147" s="90"/>
      <c r="U147" s="90"/>
    </row>
    <row r="148" spans="1:33" s="21" customFormat="1" ht="15" customHeight="1">
      <c r="A148" s="2" t="s">
        <v>9</v>
      </c>
      <c r="B148" s="321" t="s">
        <v>336</v>
      </c>
      <c r="C148" s="321"/>
      <c r="D148" s="321"/>
      <c r="E148" s="321"/>
      <c r="F148" s="321"/>
      <c r="G148" s="321"/>
      <c r="H148" s="321"/>
      <c r="I148" s="2" t="s">
        <v>10</v>
      </c>
      <c r="J148" s="16"/>
      <c r="K148" s="17"/>
      <c r="L148" s="156"/>
      <c r="M148" s="156"/>
      <c r="N148" s="156"/>
      <c r="O148" s="156"/>
      <c r="P148" s="94"/>
      <c r="Q148" s="156"/>
      <c r="R148" s="156"/>
      <c r="S148" s="156"/>
      <c r="T148" s="156"/>
      <c r="U148" s="156"/>
    </row>
    <row r="149" spans="1:33" s="21" customFormat="1" ht="15" customHeight="1">
      <c r="L149" s="90"/>
      <c r="M149" s="90"/>
      <c r="N149" s="90"/>
      <c r="O149" s="90"/>
      <c r="P149" s="90"/>
      <c r="Q149" s="90"/>
      <c r="R149" s="90"/>
      <c r="S149" s="90"/>
      <c r="T149" s="90"/>
      <c r="U149" s="90"/>
    </row>
    <row r="150" spans="1:33" s="21" customFormat="1" ht="15" customHeight="1" thickBot="1">
      <c r="A150" s="306" t="s">
        <v>3</v>
      </c>
      <c r="B150" s="512">
        <v>2</v>
      </c>
      <c r="C150" s="469" t="str">
        <f>IF(ISERROR(VLOOKUP(A150&amp;B150,$AJ:$AO,2,FALSE))=TRUE,"",VLOOKUP(A150&amp;B150,$AJ:$AO,2,FALSE))</f>
        <v>黒田</v>
      </c>
      <c r="D150" s="470"/>
      <c r="E150" s="470"/>
      <c r="F150" s="471" t="str">
        <f>IF(ISERROR(VLOOKUP(A150&amp;B150,$AJ:$AO,4,FALSE))=TRUE,"(　)",VLOOKUP(A150&amp;B150,$AJ:$AO,4,FALSE))</f>
        <v>(香)</v>
      </c>
      <c r="G150" s="471"/>
      <c r="H150" s="471" t="str">
        <f>IF(ISERROR(VLOOKUP(A150&amp;B150,$AJ:$AO,5,FALSE))=TRUE,"",VLOOKUP(A150&amp;B150,$AJ:$AO,5,FALSE))</f>
        <v>丸亀ＳＣ</v>
      </c>
      <c r="I150" s="471"/>
      <c r="J150" s="471"/>
      <c r="K150" s="473"/>
      <c r="L150" s="97"/>
      <c r="M150" s="97"/>
      <c r="N150" s="94"/>
      <c r="O150" s="90"/>
      <c r="P150" s="90"/>
      <c r="Q150" s="90"/>
      <c r="R150" s="90"/>
      <c r="S150" s="94"/>
      <c r="T150" s="215"/>
      <c r="U150" s="214"/>
      <c r="V150" s="469" t="str">
        <f>IF(ISERROR(VLOOKUP(AE150&amp;AF150,$AJ:$AO,2,FALSE))=TRUE,"",VLOOKUP(AE150&amp;AF150,$AJ:$AO,2,FALSE))</f>
        <v>片座</v>
      </c>
      <c r="W150" s="470"/>
      <c r="X150" s="470"/>
      <c r="Y150" s="471" t="str">
        <f>IF(ISERROR(VLOOKUP(AE150&amp;AF150,$AJ:$AO,4,FALSE))=TRUE,"(　)",VLOOKUP(AE150&amp;AF150,$AJ:$AO,4,FALSE))</f>
        <v>(愛)</v>
      </c>
      <c r="Z150" s="471"/>
      <c r="AA150" s="471" t="str">
        <f>IF(ISERROR(VLOOKUP(AE150&amp;AF150,$AJ:$AO,5,FALSE))=TRUE,"",VLOOKUP(AE150&amp;AF150,$AJ:$AO,5,FALSE))</f>
        <v>ぷちとまと</v>
      </c>
      <c r="AB150" s="471"/>
      <c r="AC150" s="471"/>
      <c r="AD150" s="473"/>
      <c r="AE150" s="477" t="s">
        <v>5</v>
      </c>
      <c r="AF150" s="307">
        <v>2</v>
      </c>
      <c r="AG150" s="19"/>
    </row>
    <row r="151" spans="1:33" s="21" customFormat="1" ht="15" customHeight="1" thickTop="1" thickBot="1">
      <c r="A151" s="306"/>
      <c r="B151" s="512"/>
      <c r="C151" s="474" t="str">
        <f>IF(ISERROR(VLOOKUP(A150&amp;B150,$AJ:$AO,3,FALSE))=TRUE,"",VLOOKUP(A150&amp;B150,$AJ:$AO,3,FALSE))</f>
        <v>尾崎</v>
      </c>
      <c r="D151" s="475"/>
      <c r="E151" s="475"/>
      <c r="F151" s="472"/>
      <c r="G151" s="472"/>
      <c r="H151" s="472" t="str">
        <f>IF(ISERROR(VLOOKUP(A150&amp;B150,$AJ:$AO,6,FALSE))=TRUE,"",VLOOKUP(A150&amp;B150,$AJ:$AO,6,FALSE))</f>
        <v>クローバ</v>
      </c>
      <c r="I151" s="472"/>
      <c r="J151" s="472"/>
      <c r="K151" s="476"/>
      <c r="L151" s="157"/>
      <c r="M151" s="159"/>
      <c r="N151" s="94"/>
      <c r="O151" s="94"/>
      <c r="P151" s="94"/>
      <c r="Q151" s="94"/>
      <c r="R151" s="94"/>
      <c r="S151" s="223"/>
      <c r="T151" s="269"/>
      <c r="U151" s="183"/>
      <c r="V151" s="474" t="str">
        <f>IF(ISERROR(VLOOKUP(AE150&amp;AF150,$AJ:$AO,3,FALSE))=TRUE,"",VLOOKUP(AE150&amp;AF150,$AJ:$AO,3,FALSE))</f>
        <v>塚本</v>
      </c>
      <c r="W151" s="475"/>
      <c r="X151" s="475"/>
      <c r="Y151" s="472"/>
      <c r="Z151" s="472"/>
      <c r="AA151" s="472" t="str">
        <f>IF(ISERROR(VLOOKUP(AE150&amp;AF150,$AJ:$AO,6,FALSE))=TRUE,"",VLOOKUP(AE150&amp;AF150,$AJ:$AO,6,FALSE))</f>
        <v>若葉クラブ</v>
      </c>
      <c r="AB151" s="472"/>
      <c r="AC151" s="472"/>
      <c r="AD151" s="476"/>
      <c r="AE151" s="477"/>
      <c r="AF151" s="307"/>
      <c r="AG151" s="19"/>
    </row>
    <row r="152" spans="1:33" s="21" customFormat="1" ht="15" customHeight="1" thickTop="1" thickBot="1">
      <c r="A152" s="306" t="s">
        <v>76</v>
      </c>
      <c r="B152" s="512">
        <v>2</v>
      </c>
      <c r="C152" s="469" t="str">
        <f>IF(ISERROR(VLOOKUP(A152&amp;B152,$AJ:$AO,2,FALSE))=TRUE,"",VLOOKUP(A152&amp;B152,$AJ:$AO,2,FALSE))</f>
        <v>嶋田</v>
      </c>
      <c r="D152" s="470"/>
      <c r="E152" s="470"/>
      <c r="F152" s="471" t="str">
        <f>IF(ISERROR(VLOOKUP(A152&amp;B152,$AJ:$AO,4,FALSE))=TRUE,"(　)",VLOOKUP(A152&amp;B152,$AJ:$AO,4,FALSE))</f>
        <v>(香)</v>
      </c>
      <c r="G152" s="471"/>
      <c r="H152" s="471" t="str">
        <f>IF(ISERROR(VLOOKUP(A152&amp;B152,$AJ:$AO,5,FALSE))=TRUE,"",VLOOKUP(A152&amp;B152,$AJ:$AO,5,FALSE))</f>
        <v>丸亀ＳＣ</v>
      </c>
      <c r="I152" s="471"/>
      <c r="J152" s="471"/>
      <c r="K152" s="473"/>
      <c r="L152" s="174"/>
      <c r="M152" s="234"/>
      <c r="N152" s="226"/>
      <c r="O152" s="233"/>
      <c r="P152" s="94"/>
      <c r="Q152" s="94"/>
      <c r="R152" s="92"/>
      <c r="S152" s="92"/>
      <c r="T152" s="182"/>
      <c r="U152" s="183"/>
      <c r="V152" s="469" t="str">
        <f>IF(ISERROR(VLOOKUP(AE152&amp;AF152,$AJ:$AO,2,FALSE))=TRUE,"",VLOOKUP(AE152&amp;AF152,$AJ:$AO,2,FALSE))</f>
        <v>田中</v>
      </c>
      <c r="W152" s="470"/>
      <c r="X152" s="470"/>
      <c r="Y152" s="471" t="str">
        <f>IF(ISERROR(VLOOKUP(AE152&amp;AF152,$AJ:$AO,4,FALSE))=TRUE,"(　)",VLOOKUP(AE152&amp;AF152,$AJ:$AO,4,FALSE))</f>
        <v>(高)</v>
      </c>
      <c r="Z152" s="471"/>
      <c r="AA152" s="471" t="str">
        <f>IF(ISERROR(VLOOKUP(AE152&amp;AF152,$AJ:$AO,5,FALSE))=TRUE,"",VLOOKUP(AE152&amp;AF152,$AJ:$AO,5,FALSE))</f>
        <v>ピンポン館</v>
      </c>
      <c r="AB152" s="471"/>
      <c r="AC152" s="471"/>
      <c r="AD152" s="473"/>
      <c r="AE152" s="477" t="s">
        <v>371</v>
      </c>
      <c r="AF152" s="307">
        <v>2</v>
      </c>
      <c r="AG152" s="19"/>
    </row>
    <row r="153" spans="1:33" s="21" customFormat="1" ht="15" customHeight="1" thickTop="1" thickBot="1">
      <c r="A153" s="306"/>
      <c r="B153" s="512"/>
      <c r="C153" s="474" t="str">
        <f>IF(ISERROR(VLOOKUP(A152&amp;B152,$AJ:$AO,3,FALSE))=TRUE,"",VLOOKUP(A152&amp;B152,$AJ:$AO,3,FALSE))</f>
        <v>氏家</v>
      </c>
      <c r="D153" s="475"/>
      <c r="E153" s="475"/>
      <c r="F153" s="472"/>
      <c r="G153" s="472"/>
      <c r="H153" s="472" t="str">
        <f>IF(ISERROR(VLOOKUP(A152&amp;B152,$AJ:$AO,6,FALSE))=TRUE,"",VLOOKUP(A152&amp;B152,$AJ:$AO,6,FALSE))</f>
        <v>丸亀ＳＣ</v>
      </c>
      <c r="I153" s="472"/>
      <c r="J153" s="472"/>
      <c r="K153" s="476"/>
      <c r="L153" s="247"/>
      <c r="M153" s="265"/>
      <c r="N153" s="270"/>
      <c r="O153" s="94"/>
      <c r="P153" s="94"/>
      <c r="Q153" s="94"/>
      <c r="R153" s="92"/>
      <c r="S153" s="92"/>
      <c r="T153" s="92"/>
      <c r="U153" s="178"/>
      <c r="V153" s="474" t="str">
        <f>IF(ISERROR(VLOOKUP(AE152&amp;AF152,$AJ:$AO,3,FALSE))=TRUE,"",VLOOKUP(AE152&amp;AF152,$AJ:$AO,3,FALSE))</f>
        <v>西川</v>
      </c>
      <c r="W153" s="475"/>
      <c r="X153" s="475"/>
      <c r="Y153" s="472"/>
      <c r="Z153" s="472"/>
      <c r="AA153" s="472" t="str">
        <f>IF(ISERROR(VLOOKUP(AE152&amp;AF152,$AJ:$AO,6,FALSE))=TRUE,"",VLOOKUP(AE152&amp;AF152,$AJ:$AO,6,FALSE))</f>
        <v>ピンポン館</v>
      </c>
      <c r="AB153" s="472"/>
      <c r="AC153" s="472"/>
      <c r="AD153" s="476"/>
      <c r="AE153" s="477"/>
      <c r="AF153" s="307"/>
      <c r="AG153" s="19"/>
    </row>
    <row r="154" spans="1:33" s="21" customFormat="1" ht="15" customHeight="1" thickTop="1" thickBot="1">
      <c r="A154" s="306" t="s">
        <v>22</v>
      </c>
      <c r="B154" s="512">
        <v>2</v>
      </c>
      <c r="C154" s="469" t="str">
        <f>IF(ISERROR(VLOOKUP(A154&amp;B154,$AJ:$AO,2,FALSE))=TRUE,"",VLOOKUP(A154&amp;B154,$AJ:$AO,2,FALSE))</f>
        <v>豊嶋</v>
      </c>
      <c r="D154" s="470"/>
      <c r="E154" s="470"/>
      <c r="F154" s="471" t="str">
        <f>IF(ISERROR(VLOOKUP(A154&amp;B154,$AJ:$AO,4,FALSE))=TRUE,"(　)",VLOOKUP(A154&amp;B154,$AJ:$AO,4,FALSE))</f>
        <v>(香)</v>
      </c>
      <c r="G154" s="471"/>
      <c r="H154" s="471" t="str">
        <f>IF(ISERROR(VLOOKUP(A154&amp;B154,$AJ:$AO,5,FALSE))=TRUE,"",VLOOKUP(A154&amp;B154,$AJ:$AO,5,FALSE))</f>
        <v>高松卓愛クラブ</v>
      </c>
      <c r="I154" s="471"/>
      <c r="J154" s="471"/>
      <c r="K154" s="473"/>
      <c r="L154" s="179"/>
      <c r="M154" s="225"/>
      <c r="N154" s="221"/>
      <c r="O154" s="94"/>
      <c r="P154" s="94"/>
      <c r="Q154" s="94"/>
      <c r="R154" s="92"/>
      <c r="S154" s="94"/>
      <c r="T154" s="216"/>
      <c r="U154" s="175"/>
      <c r="V154" s="469" t="str">
        <f>IF(ISERROR(VLOOKUP(AE154&amp;AF154,$AJ:$AO,2,FALSE))=TRUE,"",VLOOKUP(AE154&amp;AF154,$AJ:$AO,2,FALSE))</f>
        <v>山本</v>
      </c>
      <c r="W154" s="470"/>
      <c r="X154" s="470"/>
      <c r="Y154" s="471" t="str">
        <f>IF(ISERROR(VLOOKUP(AE154&amp;AF154,$AJ:$AO,4,FALSE))=TRUE,"(　)",VLOOKUP(AE154&amp;AF154,$AJ:$AO,4,FALSE))</f>
        <v>(徳)</v>
      </c>
      <c r="Z154" s="471"/>
      <c r="AA154" s="471" t="str">
        <f>IF(ISERROR(VLOOKUP(AE154&amp;AF154,$AJ:$AO,5,FALSE))=TRUE,"",VLOOKUP(AE154&amp;AF154,$AJ:$AO,5,FALSE))</f>
        <v>ふれあい</v>
      </c>
      <c r="AB154" s="471"/>
      <c r="AC154" s="471"/>
      <c r="AD154" s="473"/>
      <c r="AE154" s="477" t="s">
        <v>20</v>
      </c>
      <c r="AF154" s="307">
        <v>2</v>
      </c>
      <c r="AG154" s="19"/>
    </row>
    <row r="155" spans="1:33" s="21" customFormat="1" ht="15" customHeight="1" thickTop="1" thickBot="1">
      <c r="A155" s="306"/>
      <c r="B155" s="512"/>
      <c r="C155" s="474" t="str">
        <f>IF(ISERROR(VLOOKUP(A154&amp;B154,$AJ:$AO,3,FALSE))=TRUE,"",VLOOKUP(A154&amp;B154,$AJ:$AO,3,FALSE))</f>
        <v>福井</v>
      </c>
      <c r="D155" s="475"/>
      <c r="E155" s="475"/>
      <c r="F155" s="472"/>
      <c r="G155" s="472"/>
      <c r="H155" s="472" t="str">
        <f>IF(ISERROR(VLOOKUP(A154&amp;B154,$AJ:$AO,6,FALSE))=TRUE,"",VLOOKUP(A154&amp;B154,$AJ:$AO,6,FALSE))</f>
        <v>高松卓愛クラブ</v>
      </c>
      <c r="I155" s="472"/>
      <c r="J155" s="472"/>
      <c r="K155" s="476"/>
      <c r="L155" s="94"/>
      <c r="M155" s="156"/>
      <c r="N155" s="234"/>
      <c r="O155" s="219"/>
      <c r="P155" s="223"/>
      <c r="Q155" s="94"/>
      <c r="R155" s="92"/>
      <c r="S155" s="174"/>
      <c r="T155" s="156"/>
      <c r="U155" s="222"/>
      <c r="V155" s="474" t="str">
        <f>IF(ISERROR(VLOOKUP(AE154&amp;AF154,$AJ:$AO,3,FALSE))=TRUE,"",VLOOKUP(AE154&amp;AF154,$AJ:$AO,3,FALSE))</f>
        <v>福島</v>
      </c>
      <c r="W155" s="475"/>
      <c r="X155" s="475"/>
      <c r="Y155" s="472"/>
      <c r="Z155" s="472"/>
      <c r="AA155" s="472" t="str">
        <f>IF(ISERROR(VLOOKUP(AE154&amp;AF154,$AJ:$AO,6,FALSE))=TRUE,"",VLOOKUP(AE154&amp;AF154,$AJ:$AO,6,FALSE))</f>
        <v>ふれあい</v>
      </c>
      <c r="AB155" s="472"/>
      <c r="AC155" s="472"/>
      <c r="AD155" s="476"/>
      <c r="AE155" s="477"/>
      <c r="AF155" s="307"/>
      <c r="AG155" s="19"/>
    </row>
    <row r="156" spans="1:33" s="21" customFormat="1" ht="15" customHeight="1" thickTop="1" thickBot="1">
      <c r="A156" s="306" t="s">
        <v>19</v>
      </c>
      <c r="B156" s="307">
        <v>2</v>
      </c>
      <c r="C156" s="469" t="str">
        <f>IF(ISERROR(VLOOKUP(A156&amp;B156,$AJ:$AO,2,FALSE))=TRUE,"",VLOOKUP(A156&amp;B156,$AJ:$AO,2,FALSE))</f>
        <v>清水</v>
      </c>
      <c r="D156" s="470"/>
      <c r="E156" s="470"/>
      <c r="F156" s="471" t="str">
        <f>IF(ISERROR(VLOOKUP(A156&amp;B156,$AJ:$AO,4,FALSE))=TRUE,"(　)",VLOOKUP(A156&amp;B156,$AJ:$AO,4,FALSE))</f>
        <v>(徳)</v>
      </c>
      <c r="G156" s="471"/>
      <c r="H156" s="471" t="str">
        <f>IF(ISERROR(VLOOKUP(A156&amp;B156,$AJ:$AO,5,FALSE))=TRUE,"",VLOOKUP(A156&amp;B156,$AJ:$AO,5,FALSE))</f>
        <v>渭水クラブ</v>
      </c>
      <c r="I156" s="471"/>
      <c r="J156" s="471"/>
      <c r="K156" s="473"/>
      <c r="L156" s="94"/>
      <c r="M156" s="156"/>
      <c r="N156" s="175"/>
      <c r="O156" s="99"/>
      <c r="P156" s="208"/>
      <c r="Q156" s="158"/>
      <c r="R156" s="268"/>
      <c r="S156" s="208"/>
      <c r="T156" s="156"/>
      <c r="U156" s="214"/>
      <c r="V156" s="469" t="str">
        <f>IF(ISERROR(VLOOKUP(AE156&amp;AF156,$AJ:$AO,2,FALSE))=TRUE,"",VLOOKUP(AE156&amp;AF156,$AJ:$AO,2,FALSE))</f>
        <v>山下</v>
      </c>
      <c r="W156" s="470"/>
      <c r="X156" s="470"/>
      <c r="Y156" s="471" t="str">
        <f>IF(ISERROR(VLOOKUP(AE156&amp;AF156,$AJ:$AO,4,FALSE))=TRUE,"(　)",VLOOKUP(AE156&amp;AF156,$AJ:$AO,4,FALSE))</f>
        <v>(香)</v>
      </c>
      <c r="Z156" s="471"/>
      <c r="AA156" s="471" t="str">
        <f>IF(ISERROR(VLOOKUP(AE156&amp;AF156,$AJ:$AO,5,FALSE))=TRUE,"",VLOOKUP(AE156&amp;AF156,$AJ:$AO,5,FALSE))</f>
        <v>卓窓会</v>
      </c>
      <c r="AB156" s="471"/>
      <c r="AC156" s="471"/>
      <c r="AD156" s="473"/>
      <c r="AE156" s="306" t="s">
        <v>21</v>
      </c>
      <c r="AF156" s="307">
        <v>2</v>
      </c>
    </row>
    <row r="157" spans="1:33" s="21" customFormat="1" ht="15" customHeight="1" thickTop="1" thickBot="1">
      <c r="A157" s="307"/>
      <c r="B157" s="307"/>
      <c r="C157" s="474" t="str">
        <f>IF(ISERROR(VLOOKUP(A156&amp;B156,$AJ:$AO,3,FALSE))=TRUE,"",VLOOKUP(A156&amp;B156,$AJ:$AO,3,FALSE))</f>
        <v>宮本</v>
      </c>
      <c r="D157" s="475"/>
      <c r="E157" s="475"/>
      <c r="F157" s="472"/>
      <c r="G157" s="472"/>
      <c r="H157" s="472" t="str">
        <f>IF(ISERROR(VLOOKUP(A156&amp;B156,$AJ:$AO,6,FALSE))=TRUE,"",VLOOKUP(A156&amp;B156,$AJ:$AO,6,FALSE))</f>
        <v>渭水クラブ</v>
      </c>
      <c r="I157" s="472"/>
      <c r="J157" s="472"/>
      <c r="K157" s="476"/>
      <c r="L157" s="247"/>
      <c r="M157" s="219"/>
      <c r="N157" s="92"/>
      <c r="O157" s="94"/>
      <c r="P157" s="94"/>
      <c r="Q157" s="94"/>
      <c r="R157" s="221"/>
      <c r="S157" s="90"/>
      <c r="T157" s="223"/>
      <c r="U157" s="175"/>
      <c r="V157" s="474" t="str">
        <f>IF(ISERROR(VLOOKUP(AE156&amp;AF156,$AJ:$AO,3,FALSE))=TRUE,"",VLOOKUP(AE156&amp;AF156,$AJ:$AO,3,FALSE))</f>
        <v>山﨑</v>
      </c>
      <c r="W157" s="475"/>
      <c r="X157" s="475"/>
      <c r="Y157" s="472"/>
      <c r="Z157" s="472"/>
      <c r="AA157" s="472" t="str">
        <f>IF(ISERROR(VLOOKUP(AE156&amp;AF156,$AJ:$AO,6,FALSE))=TRUE,"",VLOOKUP(AE156&amp;AF156,$AJ:$AO,6,FALSE))</f>
        <v>卓窓会</v>
      </c>
      <c r="AB157" s="472"/>
      <c r="AC157" s="472"/>
      <c r="AD157" s="476"/>
      <c r="AE157" s="307"/>
      <c r="AF157" s="307"/>
    </row>
    <row r="158" spans="1:33" s="21" customFormat="1" ht="15" customHeight="1" thickTop="1">
      <c r="A158" s="306" t="s">
        <v>372</v>
      </c>
      <c r="B158" s="307">
        <v>2</v>
      </c>
      <c r="C158" s="469" t="str">
        <f>IF(ISERROR(VLOOKUP(A158&amp;B158,$AJ:$AO,2,FALSE))=TRUE,"",VLOOKUP(A158&amp;B158,$AJ:$AO,2,FALSE))</f>
        <v>森澤</v>
      </c>
      <c r="D158" s="470"/>
      <c r="E158" s="470"/>
      <c r="F158" s="471" t="str">
        <f>IF(ISERROR(VLOOKUP(A158&amp;B158,$AJ:$AO,4,FALSE))=TRUE,"(　)",VLOOKUP(A158&amp;B158,$AJ:$AO,4,FALSE))</f>
        <v>(高)</v>
      </c>
      <c r="G158" s="471"/>
      <c r="H158" s="471" t="str">
        <f>IF(ISERROR(VLOOKUP(A158&amp;B158,$AJ:$AO,5,FALSE))=TRUE,"",VLOOKUP(A158&amp;B158,$AJ:$AO,5,FALSE))</f>
        <v>ピンポン館</v>
      </c>
      <c r="I158" s="471"/>
      <c r="J158" s="471"/>
      <c r="K158" s="473"/>
      <c r="L158" s="179"/>
      <c r="M158" s="216"/>
      <c r="N158" s="92"/>
      <c r="O158" s="94"/>
      <c r="P158" s="94"/>
      <c r="Q158" s="94"/>
      <c r="R158" s="221"/>
      <c r="S158" s="221"/>
      <c r="T158" s="92"/>
      <c r="U158" s="179"/>
      <c r="V158" s="469" t="str">
        <f>IF(ISERROR(VLOOKUP(AE158&amp;AF158,$AJ:$AO,2,FALSE))=TRUE,"",VLOOKUP(AE158&amp;AF158,$AJ:$AO,2,FALSE))</f>
        <v>生島</v>
      </c>
      <c r="W158" s="470"/>
      <c r="X158" s="470"/>
      <c r="Y158" s="471" t="str">
        <f>IF(ISERROR(VLOOKUP(AE158&amp;AF158,$AJ:$AO,4,FALSE))=TRUE,"(　)",VLOOKUP(AE158&amp;AF158,$AJ:$AO,4,FALSE))</f>
        <v>(愛)</v>
      </c>
      <c r="Z158" s="471"/>
      <c r="AA158" s="471" t="str">
        <f>IF(ISERROR(VLOOKUP(AE158&amp;AF158,$AJ:$AO,5,FALSE))=TRUE,"",VLOOKUP(AE158&amp;AF158,$AJ:$AO,5,FALSE))</f>
        <v>さつき会</v>
      </c>
      <c r="AB158" s="471"/>
      <c r="AC158" s="471"/>
      <c r="AD158" s="473"/>
      <c r="AE158" s="306" t="s">
        <v>370</v>
      </c>
      <c r="AF158" s="307">
        <v>2</v>
      </c>
    </row>
    <row r="159" spans="1:33" s="21" customFormat="1" ht="15" customHeight="1" thickBot="1">
      <c r="A159" s="307"/>
      <c r="B159" s="307"/>
      <c r="C159" s="474" t="str">
        <f>IF(ISERROR(VLOOKUP(A158&amp;B158,$AJ:$AO,3,FALSE))=TRUE,"",VLOOKUP(A158&amp;B158,$AJ:$AO,3,FALSE))</f>
        <v>西山</v>
      </c>
      <c r="D159" s="475"/>
      <c r="E159" s="475"/>
      <c r="F159" s="472"/>
      <c r="G159" s="472"/>
      <c r="H159" s="472" t="str">
        <f>IF(ISERROR(VLOOKUP(A158&amp;B158,$AJ:$AO,6,FALSE))=TRUE,"",VLOOKUP(A158&amp;B158,$AJ:$AO,6,FALSE))</f>
        <v>ピンポン館</v>
      </c>
      <c r="I159" s="472"/>
      <c r="J159" s="472"/>
      <c r="K159" s="476"/>
      <c r="L159" s="174"/>
      <c r="M159" s="234"/>
      <c r="N159" s="92"/>
      <c r="O159" s="94"/>
      <c r="P159" s="94"/>
      <c r="Q159" s="94"/>
      <c r="R159" s="221"/>
      <c r="S159" s="221"/>
      <c r="T159" s="208"/>
      <c r="U159" s="175"/>
      <c r="V159" s="474" t="str">
        <f>IF(ISERROR(VLOOKUP(AE158&amp;AF158,$AJ:$AO,3,FALSE))=TRUE,"",VLOOKUP(AE158&amp;AF158,$AJ:$AO,3,FALSE))</f>
        <v>守谷</v>
      </c>
      <c r="W159" s="475"/>
      <c r="X159" s="475"/>
      <c r="Y159" s="472"/>
      <c r="Z159" s="472"/>
      <c r="AA159" s="472" t="str">
        <f>IF(ISERROR(VLOOKUP(AE158&amp;AF158,$AJ:$AO,6,FALSE))=TRUE,"",VLOOKUP(AE158&amp;AF158,$AJ:$AO,6,FALSE))</f>
        <v>さつき会</v>
      </c>
      <c r="AB159" s="472"/>
      <c r="AC159" s="472"/>
      <c r="AD159" s="476"/>
      <c r="AE159" s="307"/>
      <c r="AF159" s="307"/>
    </row>
    <row r="160" spans="1:33" s="21" customFormat="1" ht="15" customHeight="1" thickTop="1" thickBot="1">
      <c r="A160" s="306" t="s">
        <v>373</v>
      </c>
      <c r="B160" s="307">
        <v>2</v>
      </c>
      <c r="C160" s="469" t="str">
        <f>IF(ISERROR(VLOOKUP(A160&amp;B160,$AJ:$AO,2,FALSE))=TRUE,"",VLOOKUP(A160&amp;B160,$AJ:$AO,2,FALSE))</f>
        <v>仁科</v>
      </c>
      <c r="D160" s="470"/>
      <c r="E160" s="470"/>
      <c r="F160" s="471" t="str">
        <f>IF(ISERROR(VLOOKUP(A160&amp;B160,$AJ:$AO,4,FALSE))=TRUE,"(　)",VLOOKUP(A160&amp;B160,$AJ:$AO,4,FALSE))</f>
        <v>(愛)</v>
      </c>
      <c r="G160" s="471"/>
      <c r="H160" s="471" t="str">
        <f>IF(ISERROR(VLOOKUP(A160&amp;B160,$AJ:$AO,5,FALSE))=TRUE,"",VLOOKUP(A160&amp;B160,$AJ:$AO,5,FALSE))</f>
        <v>伊予卓研</v>
      </c>
      <c r="I160" s="471"/>
      <c r="J160" s="471"/>
      <c r="K160" s="473"/>
      <c r="L160" s="228"/>
      <c r="M160" s="175"/>
      <c r="N160" s="225"/>
      <c r="O160" s="94"/>
      <c r="P160" s="94"/>
      <c r="Q160" s="94"/>
      <c r="R160" s="90"/>
      <c r="S160" s="222"/>
      <c r="T160" s="160"/>
      <c r="U160" s="162"/>
      <c r="V160" s="469" t="str">
        <f>IF(ISERROR(VLOOKUP(AE160&amp;AF160,$AJ:$AO,2,FALSE))=TRUE,"",VLOOKUP(AE160&amp;AF160,$AJ:$AO,2,FALSE))</f>
        <v>田中</v>
      </c>
      <c r="W160" s="470"/>
      <c r="X160" s="470"/>
      <c r="Y160" s="471" t="str">
        <f>IF(ISERROR(VLOOKUP(AE160&amp;AF160,$AJ:$AO,4,FALSE))=TRUE,"(　)",VLOOKUP(AE160&amp;AF160,$AJ:$AO,4,FALSE))</f>
        <v>(高)</v>
      </c>
      <c r="Z160" s="471"/>
      <c r="AA160" s="471" t="str">
        <f>IF(ISERROR(VLOOKUP(AE160&amp;AF160,$AJ:$AO,5,FALSE))=TRUE,"",VLOOKUP(AE160&amp;AF160,$AJ:$AO,5,FALSE))</f>
        <v>ＴＴＣ波多</v>
      </c>
      <c r="AB160" s="471"/>
      <c r="AC160" s="471"/>
      <c r="AD160" s="473"/>
      <c r="AE160" s="306" t="s">
        <v>4</v>
      </c>
      <c r="AF160" s="307">
        <v>2</v>
      </c>
    </row>
    <row r="161" spans="1:33" s="21" customFormat="1" ht="15" customHeight="1" thickTop="1" thickBot="1">
      <c r="A161" s="307"/>
      <c r="B161" s="307"/>
      <c r="C161" s="474" t="str">
        <f>IF(ISERROR(VLOOKUP(A160&amp;B160,$AJ:$AO,3,FALSE))=TRUE,"",VLOOKUP(A160&amp;B160,$AJ:$AO,3,FALSE))</f>
        <v>松岡</v>
      </c>
      <c r="D161" s="475"/>
      <c r="E161" s="475"/>
      <c r="F161" s="472"/>
      <c r="G161" s="472"/>
      <c r="H161" s="472">
        <f>IF(ISERROR(VLOOKUP(A160&amp;B160,$AJ:$AO,6,FALSE))=TRUE,"",VLOOKUP(A160&amp;B160,$AJ:$AO,6,FALSE))</f>
        <v>2015</v>
      </c>
      <c r="I161" s="472"/>
      <c r="J161" s="472"/>
      <c r="K161" s="476"/>
      <c r="L161" s="266"/>
      <c r="M161" s="214"/>
      <c r="N161" s="94"/>
      <c r="O161" s="94"/>
      <c r="P161" s="94"/>
      <c r="Q161" s="94"/>
      <c r="R161" s="90"/>
      <c r="S161" s="90"/>
      <c r="T161" s="90"/>
      <c r="U161" s="90"/>
      <c r="V161" s="474" t="str">
        <f>IF(ISERROR(VLOOKUP(AE160&amp;AF160,$AJ:$AO,3,FALSE))=TRUE,"",VLOOKUP(AE160&amp;AF160,$AJ:$AO,3,FALSE))</f>
        <v>田中</v>
      </c>
      <c r="W161" s="475"/>
      <c r="X161" s="475"/>
      <c r="Y161" s="472"/>
      <c r="Z161" s="472"/>
      <c r="AA161" s="472" t="str">
        <f>IF(ISERROR(VLOOKUP(AE160&amp;AF160,$AJ:$AO,6,FALSE))=TRUE,"",VLOOKUP(AE160&amp;AF160,$AJ:$AO,6,FALSE))</f>
        <v>のじぎく</v>
      </c>
      <c r="AB161" s="472"/>
      <c r="AC161" s="472"/>
      <c r="AD161" s="476"/>
      <c r="AE161" s="307"/>
      <c r="AF161" s="307"/>
    </row>
    <row r="162" spans="1:33" s="21" customFormat="1" ht="15" customHeight="1" thickTop="1">
      <c r="A162" s="306" t="s">
        <v>6</v>
      </c>
      <c r="B162" s="307">
        <v>2</v>
      </c>
      <c r="C162" s="469" t="str">
        <f>IF(ISERROR(VLOOKUP(A162&amp;B162,$AJ:$AO,2,FALSE))=TRUE,"",VLOOKUP(A162&amp;B162,$AJ:$AO,2,FALSE))</f>
        <v>山口</v>
      </c>
      <c r="D162" s="470"/>
      <c r="E162" s="470"/>
      <c r="F162" s="471" t="str">
        <f>IF(ISERROR(VLOOKUP(A162&amp;B162,$AJ:$AO,4,FALSE))=TRUE,"(　)",VLOOKUP(A162&amp;B162,$AJ:$AO,4,FALSE))</f>
        <v>(高)</v>
      </c>
      <c r="G162" s="471"/>
      <c r="H162" s="471" t="str">
        <f>IF(ISERROR(VLOOKUP(A162&amp;B162,$AJ:$AO,5,FALSE))=TRUE,"",VLOOKUP(A162&amp;B162,$AJ:$AO,5,FALSE))</f>
        <v>鵬程万里</v>
      </c>
      <c r="I162" s="471"/>
      <c r="J162" s="471"/>
      <c r="K162" s="473"/>
      <c r="L162" s="179"/>
      <c r="M162" s="94"/>
      <c r="N162" s="94"/>
      <c r="O162" s="94"/>
      <c r="P162" s="94"/>
      <c r="Q162" s="94"/>
      <c r="R162" s="90"/>
      <c r="S162" s="90"/>
      <c r="T162" s="90"/>
      <c r="U162" s="90"/>
    </row>
    <row r="163" spans="1:33" s="21" customFormat="1" ht="15" customHeight="1">
      <c r="A163" s="307"/>
      <c r="B163" s="307"/>
      <c r="C163" s="474" t="str">
        <f>IF(ISERROR(VLOOKUP(A162&amp;B162,$AJ:$AO,3,FALSE))=TRUE,"",VLOOKUP(A162&amp;B162,$AJ:$AO,3,FALSE))</f>
        <v>岡田</v>
      </c>
      <c r="D163" s="475"/>
      <c r="E163" s="475"/>
      <c r="F163" s="472"/>
      <c r="G163" s="472"/>
      <c r="H163" s="472" t="str">
        <f>IF(ISERROR(VLOOKUP(A162&amp;B162,$AJ:$AO,6,FALSE))=TRUE,"",VLOOKUP(A162&amp;B162,$AJ:$AO,6,FALSE))</f>
        <v>鵬程万里</v>
      </c>
      <c r="I163" s="472"/>
      <c r="J163" s="472"/>
      <c r="K163" s="476"/>
      <c r="L163" s="90"/>
      <c r="M163" s="90"/>
      <c r="N163" s="94"/>
      <c r="O163" s="94"/>
      <c r="P163" s="94"/>
      <c r="Q163" s="94"/>
      <c r="R163" s="90"/>
      <c r="S163" s="90"/>
      <c r="T163" s="90"/>
      <c r="U163" s="90"/>
    </row>
    <row r="164" spans="1:33" s="21" customFormat="1" ht="15" customHeight="1">
      <c r="L164" s="90"/>
      <c r="M164" s="90"/>
      <c r="N164" s="90"/>
      <c r="O164" s="90"/>
      <c r="P164" s="90"/>
      <c r="Q164" s="90"/>
      <c r="R164" s="90"/>
      <c r="S164" s="90"/>
      <c r="T164" s="90"/>
      <c r="U164" s="90"/>
    </row>
    <row r="165" spans="1:33" s="21" customFormat="1" ht="15" customHeight="1">
      <c r="A165" s="2" t="s">
        <v>9</v>
      </c>
      <c r="B165" s="321" t="s">
        <v>404</v>
      </c>
      <c r="C165" s="321"/>
      <c r="D165" s="321"/>
      <c r="E165" s="321"/>
      <c r="F165" s="321"/>
      <c r="G165" s="321"/>
      <c r="H165" s="321"/>
      <c r="I165" s="2" t="s">
        <v>10</v>
      </c>
      <c r="J165" s="16"/>
      <c r="K165" s="17"/>
      <c r="L165" s="156"/>
      <c r="M165" s="156"/>
      <c r="N165" s="156"/>
      <c r="O165" s="156"/>
      <c r="P165" s="94"/>
      <c r="Q165" s="156"/>
      <c r="R165" s="156"/>
      <c r="S165" s="156"/>
      <c r="T165" s="156"/>
      <c r="U165" s="156"/>
    </row>
    <row r="166" spans="1:33" s="21" customFormat="1" ht="15" customHeight="1">
      <c r="L166" s="90"/>
      <c r="M166" s="90"/>
      <c r="N166" s="90"/>
      <c r="O166" s="90"/>
      <c r="P166" s="90"/>
      <c r="Q166" s="90"/>
      <c r="R166" s="90"/>
      <c r="S166" s="90"/>
      <c r="T166" s="90"/>
      <c r="U166" s="90"/>
    </row>
    <row r="167" spans="1:33" s="21" customFormat="1" ht="15" customHeight="1">
      <c r="A167" s="306" t="s">
        <v>3</v>
      </c>
      <c r="B167" s="512">
        <v>3</v>
      </c>
      <c r="C167" s="469" t="str">
        <f>IF(ISERROR(VLOOKUP(A167&amp;B167,$AJ:$AO,2,FALSE))=TRUE,"",VLOOKUP(A167&amp;B167,$AJ:$AO,2,FALSE))</f>
        <v>灰田</v>
      </c>
      <c r="D167" s="470"/>
      <c r="E167" s="470"/>
      <c r="F167" s="471" t="str">
        <f>IF(ISERROR(VLOOKUP(A167&amp;B167,$AJ:$AO,4,FALSE))=TRUE,"(　)",VLOOKUP(A167&amp;B167,$AJ:$AO,4,FALSE))</f>
        <v>(徳)</v>
      </c>
      <c r="G167" s="471"/>
      <c r="H167" s="471" t="str">
        <f>IF(ISERROR(VLOOKUP(A167&amp;B167,$AJ:$AO,5,FALSE))=TRUE,"",VLOOKUP(A167&amp;B167,$AJ:$AO,5,FALSE))</f>
        <v>フレンド</v>
      </c>
      <c r="I167" s="471"/>
      <c r="J167" s="471"/>
      <c r="K167" s="473"/>
      <c r="L167" s="97"/>
      <c r="M167" s="97"/>
      <c r="N167" s="94"/>
      <c r="O167" s="90"/>
      <c r="P167" s="90"/>
      <c r="Q167" s="90"/>
      <c r="R167" s="90"/>
      <c r="S167" s="94"/>
      <c r="T167" s="97"/>
      <c r="U167" s="97"/>
      <c r="V167" s="469" t="str">
        <f>IF(ISERROR(VLOOKUP(AE167&amp;AF167,$AJ:$AO,2,FALSE))=TRUE,"",VLOOKUP(AE167&amp;AF167,$AJ:$AO,2,FALSE))</f>
        <v>細谷</v>
      </c>
      <c r="W167" s="470"/>
      <c r="X167" s="470"/>
      <c r="Y167" s="471" t="str">
        <f>IF(ISERROR(VLOOKUP(AE167&amp;AF167,$AJ:$AO,4,FALSE))=TRUE,"(　)",VLOOKUP(AE167&amp;AF167,$AJ:$AO,4,FALSE))</f>
        <v>(香)</v>
      </c>
      <c r="Z167" s="471"/>
      <c r="AA167" s="471" t="str">
        <f>IF(ISERROR(VLOOKUP(AE167&amp;AF167,$AJ:$AO,5,FALSE))=TRUE,"",VLOOKUP(AE167&amp;AF167,$AJ:$AO,5,FALSE))</f>
        <v>綾川体協</v>
      </c>
      <c r="AB167" s="471"/>
      <c r="AC167" s="471"/>
      <c r="AD167" s="473"/>
      <c r="AE167" s="477" t="s">
        <v>5</v>
      </c>
      <c r="AF167" s="307">
        <v>3</v>
      </c>
      <c r="AG167" s="19"/>
    </row>
    <row r="168" spans="1:33" s="21" customFormat="1" ht="15" customHeight="1" thickBot="1">
      <c r="A168" s="306"/>
      <c r="B168" s="512"/>
      <c r="C168" s="474" t="str">
        <f>IF(ISERROR(VLOOKUP(A167&amp;B167,$AJ:$AO,3,FALSE))=TRUE,"",VLOOKUP(A167&amp;B167,$AJ:$AO,3,FALSE))</f>
        <v>山本</v>
      </c>
      <c r="D168" s="475"/>
      <c r="E168" s="475"/>
      <c r="F168" s="472"/>
      <c r="G168" s="472"/>
      <c r="H168" s="472" t="str">
        <f>IF(ISERROR(VLOOKUP(A167&amp;B167,$AJ:$AO,6,FALSE))=TRUE,"",VLOOKUP(A167&amp;B167,$AJ:$AO,6,FALSE))</f>
        <v>ふれあい</v>
      </c>
      <c r="I168" s="472"/>
      <c r="J168" s="472"/>
      <c r="K168" s="476"/>
      <c r="L168" s="157"/>
      <c r="M168" s="159"/>
      <c r="N168" s="94"/>
      <c r="O168" s="94"/>
      <c r="P168" s="94"/>
      <c r="Q168" s="94"/>
      <c r="R168" s="94"/>
      <c r="S168" s="92"/>
      <c r="T168" s="180"/>
      <c r="U168" s="181"/>
      <c r="V168" s="474" t="str">
        <f>IF(ISERROR(VLOOKUP(AE167&amp;AF167,$AJ:$AO,3,FALSE))=TRUE,"",VLOOKUP(AE167&amp;AF167,$AJ:$AO,3,FALSE))</f>
        <v>竹内</v>
      </c>
      <c r="W168" s="475"/>
      <c r="X168" s="475"/>
      <c r="Y168" s="472"/>
      <c r="Z168" s="472"/>
      <c r="AA168" s="472" t="str">
        <f>IF(ISERROR(VLOOKUP(AE167&amp;AF167,$AJ:$AO,6,FALSE))=TRUE,"",VLOOKUP(AE167&amp;AF167,$AJ:$AO,6,FALSE))</f>
        <v>綾川体協</v>
      </c>
      <c r="AB168" s="472"/>
      <c r="AC168" s="472"/>
      <c r="AD168" s="476"/>
      <c r="AE168" s="477"/>
      <c r="AF168" s="307"/>
      <c r="AG168" s="19"/>
    </row>
    <row r="169" spans="1:33" s="21" customFormat="1" ht="15" customHeight="1" thickTop="1" thickBot="1">
      <c r="A169" s="306" t="s">
        <v>76</v>
      </c>
      <c r="B169" s="512">
        <v>3</v>
      </c>
      <c r="C169" s="469" t="str">
        <f>IF(ISERROR(VLOOKUP(A169&amp;B169,$AJ:$AO,2,FALSE))=TRUE,"",VLOOKUP(A169&amp;B169,$AJ:$AO,2,FALSE))</f>
        <v>岩本</v>
      </c>
      <c r="D169" s="470"/>
      <c r="E169" s="470"/>
      <c r="F169" s="471" t="str">
        <f>IF(ISERROR(VLOOKUP(A169&amp;B169,$AJ:$AO,4,FALSE))=TRUE,"(　)",VLOOKUP(A169&amp;B169,$AJ:$AO,4,FALSE))</f>
        <v>(愛)</v>
      </c>
      <c r="G169" s="471"/>
      <c r="H169" s="471" t="str">
        <f>IF(ISERROR(VLOOKUP(A169&amp;B169,$AJ:$AO,5,FALSE))=TRUE,"",VLOOKUP(A169&amp;B169,$AJ:$AO,5,FALSE))</f>
        <v>ロビンズ</v>
      </c>
      <c r="I169" s="471"/>
      <c r="J169" s="471"/>
      <c r="K169" s="473"/>
      <c r="L169" s="174"/>
      <c r="M169" s="234"/>
      <c r="N169" s="264"/>
      <c r="O169" s="94"/>
      <c r="P169" s="94"/>
      <c r="Q169" s="94"/>
      <c r="R169" s="221"/>
      <c r="S169" s="216"/>
      <c r="T169" s="269"/>
      <c r="U169" s="183"/>
      <c r="V169" s="469" t="str">
        <f>IF(ISERROR(VLOOKUP(AE169&amp;AF169,$AJ:$AO,2,FALSE))=TRUE,"",VLOOKUP(AE169&amp;AF169,$AJ:$AO,2,FALSE))</f>
        <v>岡崎</v>
      </c>
      <c r="W169" s="470"/>
      <c r="X169" s="470"/>
      <c r="Y169" s="471" t="str">
        <f>IF(ISERROR(VLOOKUP(AE169&amp;AF169,$AJ:$AO,4,FALSE))=TRUE,"(　)",VLOOKUP(AE169&amp;AF169,$AJ:$AO,4,FALSE))</f>
        <v>(徳)</v>
      </c>
      <c r="Z169" s="471"/>
      <c r="AA169" s="471" t="str">
        <f>IF(ISERROR(VLOOKUP(AE169&amp;AF169,$AJ:$AO,5,FALSE))=TRUE,"",VLOOKUP(AE169&amp;AF169,$AJ:$AO,5,FALSE))</f>
        <v>牟岐クラブ</v>
      </c>
      <c r="AB169" s="471"/>
      <c r="AC169" s="471"/>
      <c r="AD169" s="473"/>
      <c r="AE169" s="477" t="s">
        <v>371</v>
      </c>
      <c r="AF169" s="307">
        <v>3</v>
      </c>
      <c r="AG169" s="19"/>
    </row>
    <row r="170" spans="1:33" s="21" customFormat="1" ht="15" customHeight="1" thickTop="1" thickBot="1">
      <c r="A170" s="306"/>
      <c r="B170" s="512"/>
      <c r="C170" s="474" t="str">
        <f>IF(ISERROR(VLOOKUP(A169&amp;B169,$AJ:$AO,3,FALSE))=TRUE,"",VLOOKUP(A169&amp;B169,$AJ:$AO,3,FALSE))</f>
        <v>山口</v>
      </c>
      <c r="D170" s="475"/>
      <c r="E170" s="475"/>
      <c r="F170" s="472"/>
      <c r="G170" s="472"/>
      <c r="H170" s="472" t="str">
        <f>IF(ISERROR(VLOOKUP(A169&amp;B169,$AJ:$AO,6,FALSE))=TRUE,"",VLOOKUP(A169&amp;B169,$AJ:$AO,6,FALSE))</f>
        <v>媛卓会</v>
      </c>
      <c r="I170" s="472"/>
      <c r="J170" s="472"/>
      <c r="K170" s="476"/>
      <c r="L170" s="178"/>
      <c r="M170" s="253"/>
      <c r="N170" s="221"/>
      <c r="O170" s="94"/>
      <c r="P170" s="94"/>
      <c r="Q170" s="94"/>
      <c r="R170" s="221"/>
      <c r="S170" s="221"/>
      <c r="T170" s="265"/>
      <c r="U170" s="242"/>
      <c r="V170" s="474" t="str">
        <f>IF(ISERROR(VLOOKUP(AE169&amp;AF169,$AJ:$AO,3,FALSE))=TRUE,"",VLOOKUP(AE169&amp;AF169,$AJ:$AO,3,FALSE))</f>
        <v>津田</v>
      </c>
      <c r="W170" s="475"/>
      <c r="X170" s="475"/>
      <c r="Y170" s="472"/>
      <c r="Z170" s="472"/>
      <c r="AA170" s="472" t="str">
        <f>IF(ISERROR(VLOOKUP(AE169&amp;AF169,$AJ:$AO,6,FALSE))=TRUE,"",VLOOKUP(AE169&amp;AF169,$AJ:$AO,6,FALSE))</f>
        <v>牟岐クラブ</v>
      </c>
      <c r="AB170" s="472"/>
      <c r="AC170" s="472"/>
      <c r="AD170" s="476"/>
      <c r="AE170" s="477"/>
      <c r="AF170" s="307"/>
      <c r="AG170" s="19"/>
    </row>
    <row r="171" spans="1:33" s="21" customFormat="1" ht="15" customHeight="1" thickTop="1" thickBot="1">
      <c r="A171" s="306" t="s">
        <v>22</v>
      </c>
      <c r="B171" s="512">
        <v>3</v>
      </c>
      <c r="C171" s="469" t="str">
        <f>IF(ISERROR(VLOOKUP(A171&amp;B171,$AJ:$AO,2,FALSE))=TRUE,"",VLOOKUP(A171&amp;B171,$AJ:$AO,2,FALSE))</f>
        <v>日浅</v>
      </c>
      <c r="D171" s="470"/>
      <c r="E171" s="470"/>
      <c r="F171" s="471" t="str">
        <f>IF(ISERROR(VLOOKUP(A171&amp;B171,$AJ:$AO,4,FALSE))=TRUE,"(　)",VLOOKUP(A171&amp;B171,$AJ:$AO,4,FALSE))</f>
        <v>(愛)</v>
      </c>
      <c r="G171" s="471"/>
      <c r="H171" s="471" t="str">
        <f>IF(ISERROR(VLOOKUP(A171&amp;B171,$AJ:$AO,5,FALSE))=TRUE,"",VLOOKUP(A171&amp;B171,$AJ:$AO,5,FALSE))</f>
        <v>石井体協</v>
      </c>
      <c r="I171" s="471"/>
      <c r="J171" s="471"/>
      <c r="K171" s="473"/>
      <c r="L171" s="245"/>
      <c r="M171" s="226"/>
      <c r="N171" s="221"/>
      <c r="O171" s="94"/>
      <c r="P171" s="94"/>
      <c r="Q171" s="94"/>
      <c r="R171" s="221"/>
      <c r="S171" s="94"/>
      <c r="T171" s="222"/>
      <c r="U171" s="179"/>
      <c r="V171" s="469" t="str">
        <f>IF(ISERROR(VLOOKUP(AE171&amp;AF171,$AJ:$AO,2,FALSE))=TRUE,"",VLOOKUP(AE171&amp;AF171,$AJ:$AO,2,FALSE))</f>
        <v>山崎</v>
      </c>
      <c r="W171" s="470"/>
      <c r="X171" s="470"/>
      <c r="Y171" s="471" t="str">
        <f>IF(ISERROR(VLOOKUP(AE171&amp;AF171,$AJ:$AO,4,FALSE))=TRUE,"(　)",VLOOKUP(AE171&amp;AF171,$AJ:$AO,4,FALSE))</f>
        <v>(高)</v>
      </c>
      <c r="Z171" s="471"/>
      <c r="AA171" s="471" t="str">
        <f>IF(ISERROR(VLOOKUP(AE171&amp;AF171,$AJ:$AO,5,FALSE))=TRUE,"",VLOOKUP(AE171&amp;AF171,$AJ:$AO,5,FALSE))</f>
        <v>鵬程万里</v>
      </c>
      <c r="AB171" s="471"/>
      <c r="AC171" s="471"/>
      <c r="AD171" s="473"/>
      <c r="AE171" s="477" t="s">
        <v>20</v>
      </c>
      <c r="AF171" s="307">
        <v>3</v>
      </c>
      <c r="AG171" s="19"/>
    </row>
    <row r="172" spans="1:33" s="21" customFormat="1" ht="15" customHeight="1" thickTop="1" thickBot="1">
      <c r="A172" s="306"/>
      <c r="B172" s="512"/>
      <c r="C172" s="474" t="str">
        <f>IF(ISERROR(VLOOKUP(A171&amp;B171,$AJ:$AO,3,FALSE))=TRUE,"",VLOOKUP(A171&amp;B171,$AJ:$AO,3,FALSE))</f>
        <v>青木</v>
      </c>
      <c r="D172" s="475"/>
      <c r="E172" s="475"/>
      <c r="F172" s="472"/>
      <c r="G172" s="472"/>
      <c r="H172" s="472" t="str">
        <f>IF(ISERROR(VLOOKUP(A171&amp;B171,$AJ:$AO,6,FALSE))=TRUE,"",VLOOKUP(A171&amp;B171,$AJ:$AO,6,FALSE))</f>
        <v>帝友クラブ</v>
      </c>
      <c r="I172" s="472"/>
      <c r="J172" s="472"/>
      <c r="K172" s="476"/>
      <c r="L172" s="94"/>
      <c r="M172" s="156"/>
      <c r="N172" s="234"/>
      <c r="O172" s="94"/>
      <c r="P172" s="213"/>
      <c r="Q172" s="219"/>
      <c r="R172" s="223"/>
      <c r="S172" s="208"/>
      <c r="T172" s="156"/>
      <c r="U172" s="91"/>
      <c r="V172" s="474" t="str">
        <f>IF(ISERROR(VLOOKUP(AE171&amp;AF171,$AJ:$AO,3,FALSE))=TRUE,"",VLOOKUP(AE171&amp;AF171,$AJ:$AO,3,FALSE))</f>
        <v>西森</v>
      </c>
      <c r="W172" s="475"/>
      <c r="X172" s="475"/>
      <c r="Y172" s="472"/>
      <c r="Z172" s="472"/>
      <c r="AA172" s="472" t="str">
        <f>IF(ISERROR(VLOOKUP(AE171&amp;AF171,$AJ:$AO,6,FALSE))=TRUE,"",VLOOKUP(AE171&amp;AF171,$AJ:$AO,6,FALSE))</f>
        <v>鵬程万里</v>
      </c>
      <c r="AB172" s="472"/>
      <c r="AC172" s="472"/>
      <c r="AD172" s="476"/>
      <c r="AE172" s="477"/>
      <c r="AF172" s="307"/>
      <c r="AG172" s="19"/>
    </row>
    <row r="173" spans="1:33" s="21" customFormat="1" ht="15" customHeight="1" thickTop="1" thickBot="1">
      <c r="A173" s="306" t="s">
        <v>19</v>
      </c>
      <c r="B173" s="307">
        <v>3</v>
      </c>
      <c r="C173" s="469" t="str">
        <f>IF(ISERROR(VLOOKUP(A173&amp;B173,$AJ:$AO,2,FALSE))=TRUE,"",VLOOKUP(A173&amp;B173,$AJ:$AO,2,FALSE))</f>
        <v>石井</v>
      </c>
      <c r="D173" s="470"/>
      <c r="E173" s="470"/>
      <c r="F173" s="471" t="str">
        <f>IF(ISERROR(VLOOKUP(A173&amp;B173,$AJ:$AO,4,FALSE))=TRUE,"(　)",VLOOKUP(A173&amp;B173,$AJ:$AO,4,FALSE))</f>
        <v>(香)</v>
      </c>
      <c r="G173" s="471"/>
      <c r="H173" s="471" t="str">
        <f>IF(ISERROR(VLOOKUP(A173&amp;B173,$AJ:$AO,5,FALSE))=TRUE,"",VLOOKUP(A173&amp;B173,$AJ:$AO,5,FALSE))</f>
        <v>みのもん倶楽部</v>
      </c>
      <c r="I173" s="471"/>
      <c r="J173" s="471"/>
      <c r="K173" s="473"/>
      <c r="L173" s="97"/>
      <c r="M173" s="156"/>
      <c r="N173" s="175"/>
      <c r="O173" s="93"/>
      <c r="P173" s="158"/>
      <c r="Q173" s="208"/>
      <c r="R173" s="92"/>
      <c r="S173" s="174"/>
      <c r="T173" s="156"/>
      <c r="U173" s="90"/>
      <c r="V173" s="469" t="str">
        <f>IF(ISERROR(VLOOKUP(AE173&amp;AF173,$AJ:$AO,2,FALSE))=TRUE,"",VLOOKUP(AE173&amp;AF173,$AJ:$AO,2,FALSE))</f>
        <v>中山</v>
      </c>
      <c r="W173" s="470"/>
      <c r="X173" s="470"/>
      <c r="Y173" s="471" t="str">
        <f>IF(ISERROR(VLOOKUP(AE173&amp;AF173,$AJ:$AO,4,FALSE))=TRUE,"(　)",VLOOKUP(AE173&amp;AF173,$AJ:$AO,4,FALSE))</f>
        <v>(高)</v>
      </c>
      <c r="Z173" s="471"/>
      <c r="AA173" s="471" t="str">
        <f>IF(ISERROR(VLOOKUP(AE173&amp;AF173,$AJ:$AO,5,FALSE))=TRUE,"",VLOOKUP(AE173&amp;AF173,$AJ:$AO,5,FALSE))</f>
        <v>暖流会</v>
      </c>
      <c r="AB173" s="471"/>
      <c r="AC173" s="471"/>
      <c r="AD173" s="473"/>
      <c r="AE173" s="306" t="s">
        <v>21</v>
      </c>
      <c r="AF173" s="307">
        <v>3</v>
      </c>
    </row>
    <row r="174" spans="1:33" s="21" customFormat="1" ht="15" customHeight="1" thickTop="1" thickBot="1">
      <c r="A174" s="307"/>
      <c r="B174" s="307"/>
      <c r="C174" s="474" t="str">
        <f>IF(ISERROR(VLOOKUP(A173&amp;B173,$AJ:$AO,3,FALSE))=TRUE,"",VLOOKUP(A173&amp;B173,$AJ:$AO,3,FALSE))</f>
        <v>三木</v>
      </c>
      <c r="D174" s="475"/>
      <c r="E174" s="475"/>
      <c r="F174" s="472"/>
      <c r="G174" s="472"/>
      <c r="H174" s="472" t="str">
        <f>IF(ISERROR(VLOOKUP(A173&amp;B173,$AJ:$AO,6,FALSE))=TRUE,"",VLOOKUP(A173&amp;B173,$AJ:$AO,6,FALSE))</f>
        <v>みのもん倶楽部</v>
      </c>
      <c r="I174" s="472"/>
      <c r="J174" s="472"/>
      <c r="K174" s="476"/>
      <c r="L174" s="178"/>
      <c r="M174" s="94"/>
      <c r="N174" s="92"/>
      <c r="O174" s="94"/>
      <c r="P174" s="94"/>
      <c r="Q174" s="94"/>
      <c r="R174" s="92"/>
      <c r="S174" s="90"/>
      <c r="T174" s="223"/>
      <c r="U174" s="242"/>
      <c r="V174" s="474" t="str">
        <f>IF(ISERROR(VLOOKUP(AE173&amp;AF173,$AJ:$AO,3,FALSE))=TRUE,"",VLOOKUP(AE173&amp;AF173,$AJ:$AO,3,FALSE))</f>
        <v>恒石</v>
      </c>
      <c r="W174" s="475"/>
      <c r="X174" s="475"/>
      <c r="Y174" s="472"/>
      <c r="Z174" s="472"/>
      <c r="AA174" s="472" t="str">
        <f>IF(ISERROR(VLOOKUP(AE173&amp;AF173,$AJ:$AO,6,FALSE))=TRUE,"",VLOOKUP(AE173&amp;AF173,$AJ:$AO,6,FALSE))</f>
        <v>ＴＥＡＭ２５</v>
      </c>
      <c r="AB174" s="472"/>
      <c r="AC174" s="472"/>
      <c r="AD174" s="476"/>
      <c r="AE174" s="307"/>
      <c r="AF174" s="307"/>
    </row>
    <row r="175" spans="1:33" s="21" customFormat="1" ht="15" customHeight="1" thickTop="1" thickBot="1">
      <c r="A175" s="306" t="s">
        <v>372</v>
      </c>
      <c r="B175" s="307">
        <v>3</v>
      </c>
      <c r="C175" s="469" t="str">
        <f>IF(ISERROR(VLOOKUP(A175&amp;B175,$AJ:$AO,2,FALSE))=TRUE,"",VLOOKUP(A175&amp;B175,$AJ:$AO,2,FALSE))</f>
        <v>柏木</v>
      </c>
      <c r="D175" s="470"/>
      <c r="E175" s="470"/>
      <c r="F175" s="471" t="str">
        <f>IF(ISERROR(VLOOKUP(A175&amp;B175,$AJ:$AO,4,FALSE))=TRUE,"(　)",VLOOKUP(A175&amp;B175,$AJ:$AO,4,FALSE))</f>
        <v>(徳)</v>
      </c>
      <c r="G175" s="471"/>
      <c r="H175" s="471" t="str">
        <f>IF(ISERROR(VLOOKUP(A175&amp;B175,$AJ:$AO,5,FALSE))=TRUE,"",VLOOKUP(A175&amp;B175,$AJ:$AO,5,FALSE))</f>
        <v>チームHIURA</v>
      </c>
      <c r="I175" s="471"/>
      <c r="J175" s="471"/>
      <c r="K175" s="473"/>
      <c r="L175" s="266"/>
      <c r="M175" s="216"/>
      <c r="N175" s="92"/>
      <c r="O175" s="94"/>
      <c r="P175" s="94"/>
      <c r="Q175" s="94"/>
      <c r="R175" s="92"/>
      <c r="S175" s="253"/>
      <c r="T175" s="92"/>
      <c r="U175" s="179"/>
      <c r="V175" s="469" t="str">
        <f>IF(ISERROR(VLOOKUP(AE175&amp;AF175,$AJ:$AO,2,FALSE))=TRUE,"",VLOOKUP(AE175&amp;AF175,$AJ:$AO,2,FALSE))</f>
        <v>古田</v>
      </c>
      <c r="W175" s="470"/>
      <c r="X175" s="470"/>
      <c r="Y175" s="471" t="str">
        <f>IF(ISERROR(VLOOKUP(AE175&amp;AF175,$AJ:$AO,4,FALSE))=TRUE,"(　)",VLOOKUP(AE175&amp;AF175,$AJ:$AO,4,FALSE))</f>
        <v>(徳)</v>
      </c>
      <c r="Z175" s="471"/>
      <c r="AA175" s="471" t="str">
        <f>IF(ISERROR(VLOOKUP(AE175&amp;AF175,$AJ:$AO,5,FALSE))=TRUE,"",VLOOKUP(AE175&amp;AF175,$AJ:$AO,5,FALSE))</f>
        <v>名西クラブ</v>
      </c>
      <c r="AB175" s="471"/>
      <c r="AC175" s="471"/>
      <c r="AD175" s="473"/>
      <c r="AE175" s="306" t="s">
        <v>370</v>
      </c>
      <c r="AF175" s="307">
        <v>3</v>
      </c>
    </row>
    <row r="176" spans="1:33" s="21" customFormat="1" ht="15" customHeight="1" thickTop="1" thickBot="1">
      <c r="A176" s="307"/>
      <c r="B176" s="307"/>
      <c r="C176" s="474" t="str">
        <f>IF(ISERROR(VLOOKUP(A175&amp;B175,$AJ:$AO,3,FALSE))=TRUE,"",VLOOKUP(A175&amp;B175,$AJ:$AO,3,FALSE))</f>
        <v>脇田</v>
      </c>
      <c r="D176" s="475"/>
      <c r="E176" s="475"/>
      <c r="F176" s="472"/>
      <c r="G176" s="472"/>
      <c r="H176" s="472" t="str">
        <f>IF(ISERROR(VLOOKUP(A175&amp;B175,$AJ:$AO,6,FALSE))=TRUE,"",VLOOKUP(A175&amp;B175,$AJ:$AO,6,FALSE))</f>
        <v>チームHIURA</v>
      </c>
      <c r="I176" s="472"/>
      <c r="J176" s="472"/>
      <c r="K176" s="476"/>
      <c r="L176" s="217"/>
      <c r="M176" s="234"/>
      <c r="N176" s="258"/>
      <c r="O176" s="94"/>
      <c r="P176" s="94"/>
      <c r="Q176" s="94"/>
      <c r="R176" s="90"/>
      <c r="S176" s="254"/>
      <c r="T176" s="208"/>
      <c r="U176" s="175"/>
      <c r="V176" s="474" t="str">
        <f>IF(ISERROR(VLOOKUP(AE175&amp;AF175,$AJ:$AO,3,FALSE))=TRUE,"",VLOOKUP(AE175&amp;AF175,$AJ:$AO,3,FALSE))</f>
        <v>古田</v>
      </c>
      <c r="W176" s="475"/>
      <c r="X176" s="475"/>
      <c r="Y176" s="472"/>
      <c r="Z176" s="472"/>
      <c r="AA176" s="472" t="str">
        <f>IF(ISERROR(VLOOKUP(AE175&amp;AF175,$AJ:$AO,6,FALSE))=TRUE,"",VLOOKUP(AE175&amp;AF175,$AJ:$AO,6,FALSE))</f>
        <v>名西クラブ</v>
      </c>
      <c r="AB176" s="472"/>
      <c r="AC176" s="472"/>
      <c r="AD176" s="476"/>
      <c r="AE176" s="307"/>
      <c r="AF176" s="307"/>
    </row>
    <row r="177" spans="1:32" s="21" customFormat="1" ht="15" customHeight="1" thickTop="1">
      <c r="A177" s="306" t="s">
        <v>373</v>
      </c>
      <c r="B177" s="307">
        <v>3</v>
      </c>
      <c r="C177" s="469" t="str">
        <f>IF(ISERROR(VLOOKUP(A177&amp;B177,$AJ:$AO,2,FALSE))=TRUE,"",VLOOKUP(A177&amp;B177,$AJ:$AO,2,FALSE))</f>
        <v>三木</v>
      </c>
      <c r="D177" s="470"/>
      <c r="E177" s="470"/>
      <c r="F177" s="471" t="str">
        <f>IF(ISERROR(VLOOKUP(A177&amp;B177,$AJ:$AO,4,FALSE))=TRUE,"(　)",VLOOKUP(A177&amp;B177,$AJ:$AO,4,FALSE))</f>
        <v>(徳)</v>
      </c>
      <c r="G177" s="471"/>
      <c r="H177" s="471" t="str">
        <f>IF(ISERROR(VLOOKUP(A177&amp;B177,$AJ:$AO,5,FALSE))=TRUE,"",VLOOKUP(A177&amp;B177,$AJ:$AO,5,FALSE))</f>
        <v>名西クラブ</v>
      </c>
      <c r="I177" s="471"/>
      <c r="J177" s="471"/>
      <c r="K177" s="473"/>
      <c r="L177" s="174"/>
      <c r="M177" s="175"/>
      <c r="N177" s="94"/>
      <c r="O177" s="94"/>
      <c r="P177" s="94"/>
      <c r="Q177" s="94"/>
      <c r="R177" s="90"/>
      <c r="S177" s="92"/>
      <c r="T177" s="160"/>
      <c r="U177" s="162"/>
      <c r="V177" s="469" t="str">
        <f>IF(ISERROR(VLOOKUP(AE177&amp;AF177,$AJ:$AO,2,FALSE))=TRUE,"",VLOOKUP(AE177&amp;AF177,$AJ:$AO,2,FALSE))</f>
        <v>佐々木</v>
      </c>
      <c r="W177" s="470"/>
      <c r="X177" s="470"/>
      <c r="Y177" s="471" t="str">
        <f>IF(ISERROR(VLOOKUP(AE177&amp;AF177,$AJ:$AO,4,FALSE))=TRUE,"(　)",VLOOKUP(AE177&amp;AF177,$AJ:$AO,4,FALSE))</f>
        <v>(徳)</v>
      </c>
      <c r="Z177" s="471"/>
      <c r="AA177" s="471" t="str">
        <f>IF(ISERROR(VLOOKUP(AE177&amp;AF177,$AJ:$AO,5,FALSE))=TRUE,"",VLOOKUP(AE177&amp;AF177,$AJ:$AO,5,FALSE))</f>
        <v>名西クラブ</v>
      </c>
      <c r="AB177" s="471"/>
      <c r="AC177" s="471"/>
      <c r="AD177" s="473"/>
      <c r="AE177" s="306" t="s">
        <v>4</v>
      </c>
      <c r="AF177" s="307">
        <v>3</v>
      </c>
    </row>
    <row r="178" spans="1:32" s="21" customFormat="1" ht="15" customHeight="1" thickBot="1">
      <c r="A178" s="307"/>
      <c r="B178" s="307"/>
      <c r="C178" s="474" t="str">
        <f>IF(ISERROR(VLOOKUP(A177&amp;B177,$AJ:$AO,3,FALSE))=TRUE,"",VLOOKUP(A177&amp;B177,$AJ:$AO,3,FALSE))</f>
        <v>野田</v>
      </c>
      <c r="D178" s="475"/>
      <c r="E178" s="475"/>
      <c r="F178" s="472"/>
      <c r="G178" s="472"/>
      <c r="H178" s="472" t="str">
        <f>IF(ISERROR(VLOOKUP(A177&amp;B177,$AJ:$AO,6,FALSE))=TRUE,"",VLOOKUP(A177&amp;B177,$AJ:$AO,6,FALSE))</f>
        <v>名西クラブ</v>
      </c>
      <c r="I178" s="472"/>
      <c r="J178" s="472"/>
      <c r="K178" s="476"/>
      <c r="L178" s="178"/>
      <c r="M178" s="259"/>
      <c r="N178" s="94"/>
      <c r="O178" s="94"/>
      <c r="P178" s="94"/>
      <c r="Q178" s="94"/>
      <c r="R178" s="90"/>
      <c r="S178" s="90"/>
      <c r="T178" s="90"/>
      <c r="U178" s="90"/>
      <c r="V178" s="474" t="str">
        <f>IF(ISERROR(VLOOKUP(AE177&amp;AF177,$AJ:$AO,3,FALSE))=TRUE,"",VLOOKUP(AE177&amp;AF177,$AJ:$AO,3,FALSE))</f>
        <v>原</v>
      </c>
      <c r="W178" s="475"/>
      <c r="X178" s="475"/>
      <c r="Y178" s="472"/>
      <c r="Z178" s="472"/>
      <c r="AA178" s="472" t="str">
        <f>IF(ISERROR(VLOOKUP(AE177&amp;AF177,$AJ:$AO,6,FALSE))=TRUE,"",VLOOKUP(AE177&amp;AF177,$AJ:$AO,6,FALSE))</f>
        <v>名西クラブ</v>
      </c>
      <c r="AB178" s="472"/>
      <c r="AC178" s="472"/>
      <c r="AD178" s="476"/>
      <c r="AE178" s="307"/>
      <c r="AF178" s="307"/>
    </row>
    <row r="179" spans="1:32" s="21" customFormat="1" ht="15" customHeight="1" thickTop="1" thickBot="1">
      <c r="A179" s="306" t="s">
        <v>6</v>
      </c>
      <c r="B179" s="307">
        <v>3</v>
      </c>
      <c r="C179" s="469" t="str">
        <f>IF(ISERROR(VLOOKUP(A179&amp;B179,$AJ:$AO,2,FALSE))=TRUE,"",VLOOKUP(A179&amp;B179,$AJ:$AO,2,FALSE))</f>
        <v>氏家</v>
      </c>
      <c r="D179" s="470"/>
      <c r="E179" s="470"/>
      <c r="F179" s="471" t="str">
        <f>IF(ISERROR(VLOOKUP(A179&amp;B179,$AJ:$AO,4,FALSE))=TRUE,"(　)",VLOOKUP(A179&amp;B179,$AJ:$AO,4,FALSE))</f>
        <v>(香)</v>
      </c>
      <c r="G179" s="471"/>
      <c r="H179" s="471" t="str">
        <f>IF(ISERROR(VLOOKUP(A179&amp;B179,$AJ:$AO,5,FALSE))=TRUE,"",VLOOKUP(A179&amp;B179,$AJ:$AO,5,FALSE))</f>
        <v>クローバ</v>
      </c>
      <c r="I179" s="471"/>
      <c r="J179" s="471"/>
      <c r="K179" s="473"/>
      <c r="L179" s="245"/>
      <c r="M179" s="94"/>
      <c r="N179" s="94"/>
      <c r="O179" s="94"/>
      <c r="P179" s="94"/>
      <c r="Q179" s="94"/>
      <c r="R179" s="90"/>
      <c r="S179" s="90"/>
      <c r="T179" s="90"/>
      <c r="U179" s="90"/>
    </row>
    <row r="180" spans="1:32" s="21" customFormat="1" ht="15" customHeight="1" thickTop="1">
      <c r="A180" s="307"/>
      <c r="B180" s="307"/>
      <c r="C180" s="474" t="str">
        <f>IF(ISERROR(VLOOKUP(A179&amp;B179,$AJ:$AO,3,FALSE))=TRUE,"",VLOOKUP(A179&amp;B179,$AJ:$AO,3,FALSE))</f>
        <v>佐々木</v>
      </c>
      <c r="D180" s="475"/>
      <c r="E180" s="475"/>
      <c r="F180" s="472"/>
      <c r="G180" s="472"/>
      <c r="H180" s="472" t="str">
        <f>IF(ISERROR(VLOOKUP(A179&amp;B179,$AJ:$AO,6,FALSE))=TRUE,"",VLOOKUP(A179&amp;B179,$AJ:$AO,6,FALSE))</f>
        <v>クローバ</v>
      </c>
      <c r="I180" s="472"/>
      <c r="J180" s="472"/>
      <c r="K180" s="476"/>
      <c r="N180" s="19"/>
      <c r="O180" s="19"/>
      <c r="P180" s="19"/>
      <c r="Q180" s="19"/>
    </row>
  </sheetData>
  <mergeCells count="996">
    <mergeCell ref="A179:A180"/>
    <mergeCell ref="B179:B180"/>
    <mergeCell ref="C179:E179"/>
    <mergeCell ref="F179:G180"/>
    <mergeCell ref="H179:K179"/>
    <mergeCell ref="C180:E180"/>
    <mergeCell ref="H180:K180"/>
    <mergeCell ref="AA177:AD177"/>
    <mergeCell ref="AE177:AE178"/>
    <mergeCell ref="C178:E178"/>
    <mergeCell ref="H178:K178"/>
    <mergeCell ref="V178:X178"/>
    <mergeCell ref="AA178:AD178"/>
    <mergeCell ref="A177:A178"/>
    <mergeCell ref="B177:B178"/>
    <mergeCell ref="C177:E177"/>
    <mergeCell ref="F177:G178"/>
    <mergeCell ref="H177:K177"/>
    <mergeCell ref="V177:X177"/>
    <mergeCell ref="Y177:Z178"/>
    <mergeCell ref="AF175:AF176"/>
    <mergeCell ref="C176:E176"/>
    <mergeCell ref="H176:K176"/>
    <mergeCell ref="V176:X176"/>
    <mergeCell ref="AA176:AD176"/>
    <mergeCell ref="A175:A176"/>
    <mergeCell ref="B175:B176"/>
    <mergeCell ref="C175:E175"/>
    <mergeCell ref="F175:G176"/>
    <mergeCell ref="H175:K175"/>
    <mergeCell ref="V175:X175"/>
    <mergeCell ref="AF177:AF178"/>
    <mergeCell ref="V173:X173"/>
    <mergeCell ref="Y173:Z174"/>
    <mergeCell ref="A171:A172"/>
    <mergeCell ref="B171:B172"/>
    <mergeCell ref="C171:E171"/>
    <mergeCell ref="F171:G172"/>
    <mergeCell ref="H171:K171"/>
    <mergeCell ref="V171:X171"/>
    <mergeCell ref="AA173:AD173"/>
    <mergeCell ref="AE173:AE174"/>
    <mergeCell ref="AF173:AF174"/>
    <mergeCell ref="C174:E174"/>
    <mergeCell ref="H174:K174"/>
    <mergeCell ref="V174:X174"/>
    <mergeCell ref="AA174:AD174"/>
    <mergeCell ref="Y175:Z176"/>
    <mergeCell ref="A173:A174"/>
    <mergeCell ref="B173:B174"/>
    <mergeCell ref="C173:E173"/>
    <mergeCell ref="F173:G174"/>
    <mergeCell ref="H173:K173"/>
    <mergeCell ref="AA175:AD175"/>
    <mergeCell ref="AE175:AE176"/>
    <mergeCell ref="AE169:AE170"/>
    <mergeCell ref="C170:E170"/>
    <mergeCell ref="H170:K170"/>
    <mergeCell ref="V170:X170"/>
    <mergeCell ref="AA170:AD170"/>
    <mergeCell ref="Y171:Z172"/>
    <mergeCell ref="AA171:AD171"/>
    <mergeCell ref="A169:A170"/>
    <mergeCell ref="B169:B170"/>
    <mergeCell ref="C169:E169"/>
    <mergeCell ref="F169:G170"/>
    <mergeCell ref="H169:K169"/>
    <mergeCell ref="V169:X169"/>
    <mergeCell ref="B165:H165"/>
    <mergeCell ref="A167:A168"/>
    <mergeCell ref="B167:B168"/>
    <mergeCell ref="C167:E167"/>
    <mergeCell ref="F167:G168"/>
    <mergeCell ref="H167:K167"/>
    <mergeCell ref="AA168:AD168"/>
    <mergeCell ref="AE171:AE172"/>
    <mergeCell ref="AF171:AF172"/>
    <mergeCell ref="C172:E172"/>
    <mergeCell ref="H172:K172"/>
    <mergeCell ref="V172:X172"/>
    <mergeCell ref="AA172:AD172"/>
    <mergeCell ref="AF169:AF170"/>
    <mergeCell ref="Y169:Z170"/>
    <mergeCell ref="AA169:AD169"/>
    <mergeCell ref="V167:X167"/>
    <mergeCell ref="Y167:Z168"/>
    <mergeCell ref="AA167:AD167"/>
    <mergeCell ref="AE167:AE168"/>
    <mergeCell ref="AF167:AF168"/>
    <mergeCell ref="C168:E168"/>
    <mergeCell ref="H168:K168"/>
    <mergeCell ref="V168:X168"/>
    <mergeCell ref="A162:A163"/>
    <mergeCell ref="B162:B163"/>
    <mergeCell ref="C162:E162"/>
    <mergeCell ref="F162:G163"/>
    <mergeCell ref="H162:K162"/>
    <mergeCell ref="C163:E163"/>
    <mergeCell ref="H163:K163"/>
    <mergeCell ref="AA160:AD160"/>
    <mergeCell ref="AE160:AE161"/>
    <mergeCell ref="C161:E161"/>
    <mergeCell ref="H161:K161"/>
    <mergeCell ref="V161:X161"/>
    <mergeCell ref="AA161:AD161"/>
    <mergeCell ref="A160:A161"/>
    <mergeCell ref="B160:B161"/>
    <mergeCell ref="C160:E160"/>
    <mergeCell ref="F160:G161"/>
    <mergeCell ref="H160:K160"/>
    <mergeCell ref="V160:X160"/>
    <mergeCell ref="Y160:Z161"/>
    <mergeCell ref="AF158:AF159"/>
    <mergeCell ref="C159:E159"/>
    <mergeCell ref="H159:K159"/>
    <mergeCell ref="V159:X159"/>
    <mergeCell ref="AA159:AD159"/>
    <mergeCell ref="A158:A159"/>
    <mergeCell ref="B158:B159"/>
    <mergeCell ref="C158:E158"/>
    <mergeCell ref="F158:G159"/>
    <mergeCell ref="H158:K158"/>
    <mergeCell ref="V158:X158"/>
    <mergeCell ref="AF160:AF161"/>
    <mergeCell ref="V156:X156"/>
    <mergeCell ref="Y156:Z157"/>
    <mergeCell ref="A154:A155"/>
    <mergeCell ref="B154:B155"/>
    <mergeCell ref="C154:E154"/>
    <mergeCell ref="F154:G155"/>
    <mergeCell ref="H154:K154"/>
    <mergeCell ref="V154:X154"/>
    <mergeCell ref="AA156:AD156"/>
    <mergeCell ref="AE156:AE157"/>
    <mergeCell ref="AF156:AF157"/>
    <mergeCell ref="C157:E157"/>
    <mergeCell ref="H157:K157"/>
    <mergeCell ref="V157:X157"/>
    <mergeCell ref="AA157:AD157"/>
    <mergeCell ref="Y158:Z159"/>
    <mergeCell ref="A156:A157"/>
    <mergeCell ref="B156:B157"/>
    <mergeCell ref="C156:E156"/>
    <mergeCell ref="F156:G157"/>
    <mergeCell ref="H156:K156"/>
    <mergeCell ref="AA158:AD158"/>
    <mergeCell ref="AE158:AE159"/>
    <mergeCell ref="AE152:AE153"/>
    <mergeCell ref="C153:E153"/>
    <mergeCell ref="H153:K153"/>
    <mergeCell ref="V153:X153"/>
    <mergeCell ref="AA153:AD153"/>
    <mergeCell ref="Y154:Z155"/>
    <mergeCell ref="AA154:AD154"/>
    <mergeCell ref="A152:A153"/>
    <mergeCell ref="B152:B153"/>
    <mergeCell ref="C152:E152"/>
    <mergeCell ref="F152:G153"/>
    <mergeCell ref="H152:K152"/>
    <mergeCell ref="V152:X152"/>
    <mergeCell ref="B148:H148"/>
    <mergeCell ref="A150:A151"/>
    <mergeCell ref="B150:B151"/>
    <mergeCell ref="C150:E150"/>
    <mergeCell ref="F150:G151"/>
    <mergeCell ref="H150:K150"/>
    <mergeCell ref="AA151:AD151"/>
    <mergeCell ref="AE154:AE155"/>
    <mergeCell ref="AF154:AF155"/>
    <mergeCell ref="C155:E155"/>
    <mergeCell ref="H155:K155"/>
    <mergeCell ref="V155:X155"/>
    <mergeCell ref="AA155:AD155"/>
    <mergeCell ref="AF152:AF153"/>
    <mergeCell ref="Y152:Z153"/>
    <mergeCell ref="AA152:AD152"/>
    <mergeCell ref="V150:X150"/>
    <mergeCell ref="Y150:Z151"/>
    <mergeCell ref="AA150:AD150"/>
    <mergeCell ref="AE150:AE151"/>
    <mergeCell ref="AF150:AF151"/>
    <mergeCell ref="C151:E151"/>
    <mergeCell ref="H151:K151"/>
    <mergeCell ref="V151:X151"/>
    <mergeCell ref="AE143:AE144"/>
    <mergeCell ref="AF143:AF144"/>
    <mergeCell ref="V144:X144"/>
    <mergeCell ref="AA144:AD144"/>
    <mergeCell ref="V143:X143"/>
    <mergeCell ref="F139:G140"/>
    <mergeCell ref="H139:K139"/>
    <mergeCell ref="A145:A146"/>
    <mergeCell ref="B145:B146"/>
    <mergeCell ref="C145:E145"/>
    <mergeCell ref="F145:G146"/>
    <mergeCell ref="H145:K145"/>
    <mergeCell ref="C146:E146"/>
    <mergeCell ref="H146:K146"/>
    <mergeCell ref="C144:E144"/>
    <mergeCell ref="H144:K144"/>
    <mergeCell ref="A143:A144"/>
    <mergeCell ref="B143:B144"/>
    <mergeCell ref="C143:E143"/>
    <mergeCell ref="F143:G144"/>
    <mergeCell ref="H143:K143"/>
    <mergeCell ref="Y143:Z144"/>
    <mergeCell ref="A141:A142"/>
    <mergeCell ref="B141:B142"/>
    <mergeCell ref="C141:E141"/>
    <mergeCell ref="F141:G142"/>
    <mergeCell ref="H141:K141"/>
    <mergeCell ref="V141:X141"/>
    <mergeCell ref="Y141:Z142"/>
    <mergeCell ref="AA143:AD143"/>
    <mergeCell ref="H138:K138"/>
    <mergeCell ref="V138:X138"/>
    <mergeCell ref="AA138:AD138"/>
    <mergeCell ref="AA141:AD141"/>
    <mergeCell ref="AE141:AE142"/>
    <mergeCell ref="AF141:AF142"/>
    <mergeCell ref="C142:E142"/>
    <mergeCell ref="H142:K142"/>
    <mergeCell ref="V142:X142"/>
    <mergeCell ref="AA142:AD142"/>
    <mergeCell ref="A137:A138"/>
    <mergeCell ref="B137:B138"/>
    <mergeCell ref="C137:E137"/>
    <mergeCell ref="F137:G138"/>
    <mergeCell ref="H137:K137"/>
    <mergeCell ref="V137:X137"/>
    <mergeCell ref="AA139:AD139"/>
    <mergeCell ref="AE135:AE136"/>
    <mergeCell ref="AF135:AF136"/>
    <mergeCell ref="C136:E136"/>
    <mergeCell ref="H136:K136"/>
    <mergeCell ref="V136:X136"/>
    <mergeCell ref="AA136:AD136"/>
    <mergeCell ref="Y137:Z138"/>
    <mergeCell ref="AA137:AD137"/>
    <mergeCell ref="A135:A136"/>
    <mergeCell ref="B135:B136"/>
    <mergeCell ref="C135:E135"/>
    <mergeCell ref="F135:G136"/>
    <mergeCell ref="H135:K135"/>
    <mergeCell ref="V135:X135"/>
    <mergeCell ref="AE137:AE138"/>
    <mergeCell ref="AF137:AF138"/>
    <mergeCell ref="C138:E138"/>
    <mergeCell ref="AE139:AE140"/>
    <mergeCell ref="AF139:AF140"/>
    <mergeCell ref="C140:E140"/>
    <mergeCell ref="H140:K140"/>
    <mergeCell ref="V140:X140"/>
    <mergeCell ref="AA140:AD140"/>
    <mergeCell ref="A139:A140"/>
    <mergeCell ref="B139:B140"/>
    <mergeCell ref="C139:E139"/>
    <mergeCell ref="V139:X139"/>
    <mergeCell ref="Y139:Z140"/>
    <mergeCell ref="AE133:AE134"/>
    <mergeCell ref="AF133:AF134"/>
    <mergeCell ref="C134:E134"/>
    <mergeCell ref="H134:K134"/>
    <mergeCell ref="V134:X134"/>
    <mergeCell ref="B131:H131"/>
    <mergeCell ref="A133:A134"/>
    <mergeCell ref="B133:B134"/>
    <mergeCell ref="C133:E133"/>
    <mergeCell ref="F133:G134"/>
    <mergeCell ref="H133:K133"/>
    <mergeCell ref="A121:A122"/>
    <mergeCell ref="B121:D121"/>
    <mergeCell ref="E121:F122"/>
    <mergeCell ref="G121:J122"/>
    <mergeCell ref="L121:N121"/>
    <mergeCell ref="Q121:S121"/>
    <mergeCell ref="Y135:Z136"/>
    <mergeCell ref="AA135:AD135"/>
    <mergeCell ref="V133:X133"/>
    <mergeCell ref="Y133:Z134"/>
    <mergeCell ref="AA133:AD133"/>
    <mergeCell ref="AA134:AD134"/>
    <mergeCell ref="U121:Y122"/>
    <mergeCell ref="Z121:AA122"/>
    <mergeCell ref="AB121:AC122"/>
    <mergeCell ref="B122:D122"/>
    <mergeCell ref="K122:L122"/>
    <mergeCell ref="N122:O122"/>
    <mergeCell ref="P122:Q122"/>
    <mergeCell ref="S122:T122"/>
    <mergeCell ref="A128:F128"/>
    <mergeCell ref="K128:L128"/>
    <mergeCell ref="R128:S128"/>
    <mergeCell ref="Y128:Z128"/>
    <mergeCell ref="AF128:AG128"/>
    <mergeCell ref="K129:L129"/>
    <mergeCell ref="R129:S129"/>
    <mergeCell ref="D123:AE123"/>
    <mergeCell ref="C124:G124"/>
    <mergeCell ref="A126:F126"/>
    <mergeCell ref="A127:F127"/>
    <mergeCell ref="K127:L127"/>
    <mergeCell ref="R127:S127"/>
    <mergeCell ref="Y127:Z127"/>
    <mergeCell ref="A119:A120"/>
    <mergeCell ref="B119:D119"/>
    <mergeCell ref="E119:F120"/>
    <mergeCell ref="G119:J119"/>
    <mergeCell ref="L119:N119"/>
    <mergeCell ref="P119:T120"/>
    <mergeCell ref="B118:D118"/>
    <mergeCell ref="G118:J118"/>
    <mergeCell ref="P118:Q118"/>
    <mergeCell ref="S118:T118"/>
    <mergeCell ref="A117:A118"/>
    <mergeCell ref="B117:D117"/>
    <mergeCell ref="E117:F118"/>
    <mergeCell ref="G117:J117"/>
    <mergeCell ref="K117:O118"/>
    <mergeCell ref="Q117:S117"/>
    <mergeCell ref="V119:X119"/>
    <mergeCell ref="Z119:AA120"/>
    <mergeCell ref="AB119:AC120"/>
    <mergeCell ref="B120:D120"/>
    <mergeCell ref="G120:J120"/>
    <mergeCell ref="K120:L120"/>
    <mergeCell ref="N120:O120"/>
    <mergeCell ref="U120:V120"/>
    <mergeCell ref="X120:Y120"/>
    <mergeCell ref="V117:X117"/>
    <mergeCell ref="Z117:AA118"/>
    <mergeCell ref="AB117:AC118"/>
    <mergeCell ref="U118:V118"/>
    <mergeCell ref="X118:Y118"/>
    <mergeCell ref="U112:Y113"/>
    <mergeCell ref="Z112:AA113"/>
    <mergeCell ref="AB112:AC113"/>
    <mergeCell ref="B113:D113"/>
    <mergeCell ref="K113:L113"/>
    <mergeCell ref="N113:O113"/>
    <mergeCell ref="P113:Q113"/>
    <mergeCell ref="S113:T113"/>
    <mergeCell ref="Y115:Z115"/>
    <mergeCell ref="AA115:AC115"/>
    <mergeCell ref="E116:G116"/>
    <mergeCell ref="K116:L116"/>
    <mergeCell ref="N116:O116"/>
    <mergeCell ref="P116:Q116"/>
    <mergeCell ref="S116:T116"/>
    <mergeCell ref="U116:V116"/>
    <mergeCell ref="X116:Y116"/>
    <mergeCell ref="Z116:AA116"/>
    <mergeCell ref="AB116:AC116"/>
    <mergeCell ref="A112:A113"/>
    <mergeCell ref="B112:D112"/>
    <mergeCell ref="E112:F113"/>
    <mergeCell ref="G112:J113"/>
    <mergeCell ref="L112:N112"/>
    <mergeCell ref="Q112:S112"/>
    <mergeCell ref="A110:A111"/>
    <mergeCell ref="B110:D110"/>
    <mergeCell ref="E110:F111"/>
    <mergeCell ref="G110:J111"/>
    <mergeCell ref="L110:N110"/>
    <mergeCell ref="P110:T111"/>
    <mergeCell ref="AB107:AC107"/>
    <mergeCell ref="A108:A109"/>
    <mergeCell ref="B108:D108"/>
    <mergeCell ref="E108:F109"/>
    <mergeCell ref="G108:J109"/>
    <mergeCell ref="K108:O109"/>
    <mergeCell ref="Q108:S108"/>
    <mergeCell ref="V108:X108"/>
    <mergeCell ref="Z108:AA109"/>
    <mergeCell ref="AB108:AC109"/>
    <mergeCell ref="U107:V107"/>
    <mergeCell ref="X107:Y107"/>
    <mergeCell ref="Z107:AA107"/>
    <mergeCell ref="V110:X110"/>
    <mergeCell ref="Z110:AA111"/>
    <mergeCell ref="AB110:AC111"/>
    <mergeCell ref="B111:D111"/>
    <mergeCell ref="K111:L111"/>
    <mergeCell ref="N111:O111"/>
    <mergeCell ref="U111:V111"/>
    <mergeCell ref="X111:Y111"/>
    <mergeCell ref="K104:L104"/>
    <mergeCell ref="N104:O104"/>
    <mergeCell ref="P104:Q104"/>
    <mergeCell ref="S104:T104"/>
    <mergeCell ref="B109:D109"/>
    <mergeCell ref="P109:Q109"/>
    <mergeCell ref="S109:T109"/>
    <mergeCell ref="U109:V109"/>
    <mergeCell ref="X109:Y109"/>
    <mergeCell ref="Y106:Z106"/>
    <mergeCell ref="AA106:AC106"/>
    <mergeCell ref="E107:G107"/>
    <mergeCell ref="K107:L107"/>
    <mergeCell ref="N107:O107"/>
    <mergeCell ref="P107:Q107"/>
    <mergeCell ref="S107:T107"/>
    <mergeCell ref="A103:A104"/>
    <mergeCell ref="B103:D103"/>
    <mergeCell ref="E103:F104"/>
    <mergeCell ref="G103:J104"/>
    <mergeCell ref="L103:N103"/>
    <mergeCell ref="Q103:S103"/>
    <mergeCell ref="V101:X101"/>
    <mergeCell ref="Z101:AA102"/>
    <mergeCell ref="AB101:AC102"/>
    <mergeCell ref="B102:D102"/>
    <mergeCell ref="K102:L102"/>
    <mergeCell ref="N102:O102"/>
    <mergeCell ref="U102:V102"/>
    <mergeCell ref="X102:Y102"/>
    <mergeCell ref="A101:A102"/>
    <mergeCell ref="B101:D101"/>
    <mergeCell ref="E101:F102"/>
    <mergeCell ref="G101:J102"/>
    <mergeCell ref="L101:N101"/>
    <mergeCell ref="P101:T102"/>
    <mergeCell ref="U103:Y104"/>
    <mergeCell ref="Z103:AA104"/>
    <mergeCell ref="AB103:AC104"/>
    <mergeCell ref="B104:D104"/>
    <mergeCell ref="Y97:Z97"/>
    <mergeCell ref="AA97:AC97"/>
    <mergeCell ref="E98:G98"/>
    <mergeCell ref="K98:L98"/>
    <mergeCell ref="N98:O98"/>
    <mergeCell ref="P98:Q98"/>
    <mergeCell ref="S98:T98"/>
    <mergeCell ref="U98:V98"/>
    <mergeCell ref="X98:Y98"/>
    <mergeCell ref="Z98:AA98"/>
    <mergeCell ref="B100:D100"/>
    <mergeCell ref="G100:J100"/>
    <mergeCell ref="P100:Q100"/>
    <mergeCell ref="S100:T100"/>
    <mergeCell ref="U100:V100"/>
    <mergeCell ref="X100:Y100"/>
    <mergeCell ref="AB98:AC98"/>
    <mergeCell ref="A99:A100"/>
    <mergeCell ref="B99:D99"/>
    <mergeCell ref="E99:F100"/>
    <mergeCell ref="G99:J99"/>
    <mergeCell ref="K99:O100"/>
    <mergeCell ref="Q99:S99"/>
    <mergeCell ref="V99:X99"/>
    <mergeCell ref="Z99:AA100"/>
    <mergeCell ref="AB99:AC100"/>
    <mergeCell ref="U94:Y95"/>
    <mergeCell ref="Z94:AA95"/>
    <mergeCell ref="AB94:AC95"/>
    <mergeCell ref="B95:D95"/>
    <mergeCell ref="K95:L95"/>
    <mergeCell ref="N95:O95"/>
    <mergeCell ref="P95:Q95"/>
    <mergeCell ref="S95:T95"/>
    <mergeCell ref="A94:A95"/>
    <mergeCell ref="B94:D94"/>
    <mergeCell ref="E94:F95"/>
    <mergeCell ref="G94:J95"/>
    <mergeCell ref="L94:N94"/>
    <mergeCell ref="Q94:S94"/>
    <mergeCell ref="A92:A93"/>
    <mergeCell ref="B92:D92"/>
    <mergeCell ref="E92:F93"/>
    <mergeCell ref="G92:J93"/>
    <mergeCell ref="L92:N92"/>
    <mergeCell ref="AB89:AC89"/>
    <mergeCell ref="A90:A91"/>
    <mergeCell ref="B90:D90"/>
    <mergeCell ref="E90:F91"/>
    <mergeCell ref="G90:J91"/>
    <mergeCell ref="K90:O91"/>
    <mergeCell ref="Q90:S90"/>
    <mergeCell ref="V90:X90"/>
    <mergeCell ref="Z90:AA91"/>
    <mergeCell ref="AB90:AC91"/>
    <mergeCell ref="P92:T93"/>
    <mergeCell ref="V92:X92"/>
    <mergeCell ref="Z92:AA93"/>
    <mergeCell ref="AB92:AC93"/>
    <mergeCell ref="B93:D93"/>
    <mergeCell ref="K93:L93"/>
    <mergeCell ref="N93:O93"/>
    <mergeCell ref="U93:V93"/>
    <mergeCell ref="X93:Y93"/>
    <mergeCell ref="AB85:AC86"/>
    <mergeCell ref="B86:D86"/>
    <mergeCell ref="G86:J86"/>
    <mergeCell ref="K86:L86"/>
    <mergeCell ref="N86:O86"/>
    <mergeCell ref="P86:Q86"/>
    <mergeCell ref="S86:T86"/>
    <mergeCell ref="B91:D91"/>
    <mergeCell ref="P91:Q91"/>
    <mergeCell ref="S91:T91"/>
    <mergeCell ref="U91:V91"/>
    <mergeCell ref="X91:Y91"/>
    <mergeCell ref="Y88:Z88"/>
    <mergeCell ref="AA88:AC88"/>
    <mergeCell ref="E89:G89"/>
    <mergeCell ref="K89:L89"/>
    <mergeCell ref="N89:O89"/>
    <mergeCell ref="P89:Q89"/>
    <mergeCell ref="S89:T89"/>
    <mergeCell ref="U89:V89"/>
    <mergeCell ref="X89:Y89"/>
    <mergeCell ref="Z89:AA89"/>
    <mergeCell ref="AB83:AC84"/>
    <mergeCell ref="B84:D84"/>
    <mergeCell ref="G84:J84"/>
    <mergeCell ref="K84:L84"/>
    <mergeCell ref="N84:O84"/>
    <mergeCell ref="U84:V84"/>
    <mergeCell ref="X84:Y84"/>
    <mergeCell ref="B82:D82"/>
    <mergeCell ref="P82:Q82"/>
    <mergeCell ref="S82:T82"/>
    <mergeCell ref="U82:V82"/>
    <mergeCell ref="X82:Y82"/>
    <mergeCell ref="B83:D83"/>
    <mergeCell ref="E83:F84"/>
    <mergeCell ref="G83:J83"/>
    <mergeCell ref="L83:N83"/>
    <mergeCell ref="A85:A86"/>
    <mergeCell ref="B85:D85"/>
    <mergeCell ref="E85:F86"/>
    <mergeCell ref="G85:J85"/>
    <mergeCell ref="L85:N85"/>
    <mergeCell ref="Q85:S85"/>
    <mergeCell ref="P83:T84"/>
    <mergeCell ref="V83:X83"/>
    <mergeCell ref="Z83:AA84"/>
    <mergeCell ref="A83:A84"/>
    <mergeCell ref="U85:Y86"/>
    <mergeCell ref="Z85:AA86"/>
    <mergeCell ref="Y79:Z79"/>
    <mergeCell ref="AA79:AC79"/>
    <mergeCell ref="E80:G80"/>
    <mergeCell ref="K80:L80"/>
    <mergeCell ref="N80:O80"/>
    <mergeCell ref="P80:Q80"/>
    <mergeCell ref="S80:T80"/>
    <mergeCell ref="U80:V80"/>
    <mergeCell ref="X80:Y80"/>
    <mergeCell ref="Z80:AA80"/>
    <mergeCell ref="AB80:AC80"/>
    <mergeCell ref="A81:A82"/>
    <mergeCell ref="B81:D81"/>
    <mergeCell ref="E81:F82"/>
    <mergeCell ref="G81:J82"/>
    <mergeCell ref="K81:O82"/>
    <mergeCell ref="Q81:S81"/>
    <mergeCell ref="V81:X81"/>
    <mergeCell ref="Z81:AA82"/>
    <mergeCell ref="AB81:AC82"/>
    <mergeCell ref="AB74:AC75"/>
    <mergeCell ref="B75:D75"/>
    <mergeCell ref="K75:L75"/>
    <mergeCell ref="N75:O75"/>
    <mergeCell ref="U75:V75"/>
    <mergeCell ref="X75:Y75"/>
    <mergeCell ref="A74:A75"/>
    <mergeCell ref="B74:D74"/>
    <mergeCell ref="E74:F75"/>
    <mergeCell ref="G74:J75"/>
    <mergeCell ref="L74:N74"/>
    <mergeCell ref="P74:T75"/>
    <mergeCell ref="AB76:AC77"/>
    <mergeCell ref="B77:D77"/>
    <mergeCell ref="K77:L77"/>
    <mergeCell ref="N77:O77"/>
    <mergeCell ref="P77:Q77"/>
    <mergeCell ref="S77:T77"/>
    <mergeCell ref="A76:A77"/>
    <mergeCell ref="B76:D76"/>
    <mergeCell ref="E76:F77"/>
    <mergeCell ref="G76:J77"/>
    <mergeCell ref="L76:N76"/>
    <mergeCell ref="Q76:S76"/>
    <mergeCell ref="A72:A73"/>
    <mergeCell ref="B72:D72"/>
    <mergeCell ref="E72:F73"/>
    <mergeCell ref="G72:J72"/>
    <mergeCell ref="K72:O73"/>
    <mergeCell ref="Q72:S72"/>
    <mergeCell ref="V72:X72"/>
    <mergeCell ref="U76:Y77"/>
    <mergeCell ref="Z76:AA77"/>
    <mergeCell ref="V74:X74"/>
    <mergeCell ref="Z74:AA75"/>
    <mergeCell ref="Z72:AA73"/>
    <mergeCell ref="AB72:AC73"/>
    <mergeCell ref="B73:D73"/>
    <mergeCell ref="G73:J73"/>
    <mergeCell ref="P73:Q73"/>
    <mergeCell ref="S73:T73"/>
    <mergeCell ref="U73:V73"/>
    <mergeCell ref="X73:Y73"/>
    <mergeCell ref="X71:Y71"/>
    <mergeCell ref="Z71:AA71"/>
    <mergeCell ref="AB71:AC71"/>
    <mergeCell ref="E71:G71"/>
    <mergeCell ref="K71:L71"/>
    <mergeCell ref="N71:O71"/>
    <mergeCell ref="P71:Q71"/>
    <mergeCell ref="S71:T71"/>
    <mergeCell ref="U71:V71"/>
    <mergeCell ref="AB62:AC63"/>
    <mergeCell ref="B63:D63"/>
    <mergeCell ref="K63:L63"/>
    <mergeCell ref="N63:O63"/>
    <mergeCell ref="U63:V63"/>
    <mergeCell ref="X63:Y63"/>
    <mergeCell ref="AB64:AC65"/>
    <mergeCell ref="B65:D65"/>
    <mergeCell ref="G65:J65"/>
    <mergeCell ref="K65:L65"/>
    <mergeCell ref="N65:O65"/>
    <mergeCell ref="P65:Q65"/>
    <mergeCell ref="S65:T65"/>
    <mergeCell ref="D66:AE66"/>
    <mergeCell ref="C68:G68"/>
    <mergeCell ref="Y70:Z70"/>
    <mergeCell ref="AA70:AC70"/>
    <mergeCell ref="A64:A65"/>
    <mergeCell ref="B64:D64"/>
    <mergeCell ref="E64:F65"/>
    <mergeCell ref="G64:J64"/>
    <mergeCell ref="L64:N64"/>
    <mergeCell ref="Q64:S64"/>
    <mergeCell ref="P62:T63"/>
    <mergeCell ref="V62:X62"/>
    <mergeCell ref="Z62:AA63"/>
    <mergeCell ref="A62:A63"/>
    <mergeCell ref="U64:Y65"/>
    <mergeCell ref="Z64:AA65"/>
    <mergeCell ref="B62:D62"/>
    <mergeCell ref="E62:F63"/>
    <mergeCell ref="G62:J63"/>
    <mergeCell ref="L62:N62"/>
    <mergeCell ref="Y58:Z58"/>
    <mergeCell ref="AA58:AC58"/>
    <mergeCell ref="E59:G59"/>
    <mergeCell ref="K59:L59"/>
    <mergeCell ref="N59:O59"/>
    <mergeCell ref="P59:Q59"/>
    <mergeCell ref="S59:T59"/>
    <mergeCell ref="U59:V59"/>
    <mergeCell ref="X59:Y59"/>
    <mergeCell ref="Z59:AA59"/>
    <mergeCell ref="AB59:AC59"/>
    <mergeCell ref="A60:A61"/>
    <mergeCell ref="B60:D60"/>
    <mergeCell ref="E60:F61"/>
    <mergeCell ref="K60:O61"/>
    <mergeCell ref="Q60:S60"/>
    <mergeCell ref="V60:X60"/>
    <mergeCell ref="Z60:AA61"/>
    <mergeCell ref="AB60:AC61"/>
    <mergeCell ref="G60:J60"/>
    <mergeCell ref="G61:J61"/>
    <mergeCell ref="B61:D61"/>
    <mergeCell ref="P61:Q61"/>
    <mergeCell ref="S61:T61"/>
    <mergeCell ref="U61:V61"/>
    <mergeCell ref="X61:Y61"/>
    <mergeCell ref="Z53:AA54"/>
    <mergeCell ref="AB53:AC54"/>
    <mergeCell ref="K54:L54"/>
    <mergeCell ref="N54:O54"/>
    <mergeCell ref="U54:V54"/>
    <mergeCell ref="X54:Y54"/>
    <mergeCell ref="A53:A54"/>
    <mergeCell ref="E53:F54"/>
    <mergeCell ref="G53:J54"/>
    <mergeCell ref="L53:N53"/>
    <mergeCell ref="P53:T54"/>
    <mergeCell ref="V53:X53"/>
    <mergeCell ref="B54:D54"/>
    <mergeCell ref="B53:D53"/>
    <mergeCell ref="Z55:AA56"/>
    <mergeCell ref="AB55:AC56"/>
    <mergeCell ref="K56:L56"/>
    <mergeCell ref="N56:O56"/>
    <mergeCell ref="P56:Q56"/>
    <mergeCell ref="S56:T56"/>
    <mergeCell ref="A55:A56"/>
    <mergeCell ref="E55:F56"/>
    <mergeCell ref="L55:N55"/>
    <mergeCell ref="Q55:S55"/>
    <mergeCell ref="U55:Y56"/>
    <mergeCell ref="G55:J56"/>
    <mergeCell ref="B55:D55"/>
    <mergeCell ref="B56:D56"/>
    <mergeCell ref="Y49:Z49"/>
    <mergeCell ref="AA49:AC49"/>
    <mergeCell ref="E50:G50"/>
    <mergeCell ref="K50:L50"/>
    <mergeCell ref="N50:O50"/>
    <mergeCell ref="P50:Q50"/>
    <mergeCell ref="S50:T50"/>
    <mergeCell ref="U50:V50"/>
    <mergeCell ref="X50:Y50"/>
    <mergeCell ref="Z50:AA50"/>
    <mergeCell ref="A51:A52"/>
    <mergeCell ref="E51:F52"/>
    <mergeCell ref="G51:J52"/>
    <mergeCell ref="K51:O52"/>
    <mergeCell ref="Q51:S51"/>
    <mergeCell ref="V51:X51"/>
    <mergeCell ref="P52:Q52"/>
    <mergeCell ref="S52:T52"/>
    <mergeCell ref="U52:V52"/>
    <mergeCell ref="X52:Y52"/>
    <mergeCell ref="B52:D52"/>
    <mergeCell ref="B51:D51"/>
    <mergeCell ref="P41:Q41"/>
    <mergeCell ref="S41:T41"/>
    <mergeCell ref="U41:V41"/>
    <mergeCell ref="X41:Y41"/>
    <mergeCell ref="Z41:AA41"/>
    <mergeCell ref="B44:D44"/>
    <mergeCell ref="B43:D43"/>
    <mergeCell ref="Z46:AA47"/>
    <mergeCell ref="AB46:AC47"/>
    <mergeCell ref="B47:D47"/>
    <mergeCell ref="K47:L47"/>
    <mergeCell ref="N47:O47"/>
    <mergeCell ref="P47:Q47"/>
    <mergeCell ref="S47:T47"/>
    <mergeCell ref="G46:J47"/>
    <mergeCell ref="Z44:AA45"/>
    <mergeCell ref="AB44:AC45"/>
    <mergeCell ref="K45:L45"/>
    <mergeCell ref="N45:O45"/>
    <mergeCell ref="U45:V45"/>
    <mergeCell ref="X45:Y45"/>
    <mergeCell ref="S43:T43"/>
    <mergeCell ref="U43:V43"/>
    <mergeCell ref="X43:Y43"/>
    <mergeCell ref="Z35:AA36"/>
    <mergeCell ref="AB35:AC36"/>
    <mergeCell ref="B36:D36"/>
    <mergeCell ref="K36:L36"/>
    <mergeCell ref="N36:O36"/>
    <mergeCell ref="U36:V36"/>
    <mergeCell ref="X36:Y36"/>
    <mergeCell ref="A44:A45"/>
    <mergeCell ref="E44:F45"/>
    <mergeCell ref="G44:J45"/>
    <mergeCell ref="L44:N44"/>
    <mergeCell ref="P44:T45"/>
    <mergeCell ref="V44:X44"/>
    <mergeCell ref="G43:J43"/>
    <mergeCell ref="AB41:AC41"/>
    <mergeCell ref="A42:A43"/>
    <mergeCell ref="E42:F43"/>
    <mergeCell ref="K42:O43"/>
    <mergeCell ref="Q42:S42"/>
    <mergeCell ref="V42:X42"/>
    <mergeCell ref="Z42:AA43"/>
    <mergeCell ref="AB42:AC43"/>
    <mergeCell ref="P43:Q43"/>
    <mergeCell ref="N41:O41"/>
    <mergeCell ref="U37:Y38"/>
    <mergeCell ref="Z37:AA38"/>
    <mergeCell ref="P38:Q38"/>
    <mergeCell ref="S38:T38"/>
    <mergeCell ref="AB37:AC38"/>
    <mergeCell ref="B38:D38"/>
    <mergeCell ref="Y40:Z40"/>
    <mergeCell ref="AA40:AC40"/>
    <mergeCell ref="G37:J38"/>
    <mergeCell ref="B37:D37"/>
    <mergeCell ref="E37:F38"/>
    <mergeCell ref="L37:N37"/>
    <mergeCell ref="Q37:S37"/>
    <mergeCell ref="P32:Q32"/>
    <mergeCell ref="P35:T36"/>
    <mergeCell ref="V35:X35"/>
    <mergeCell ref="B34:D34"/>
    <mergeCell ref="A33:A34"/>
    <mergeCell ref="E33:F34"/>
    <mergeCell ref="G33:J34"/>
    <mergeCell ref="K33:O34"/>
    <mergeCell ref="Q33:S33"/>
    <mergeCell ref="V33:X33"/>
    <mergeCell ref="S34:T34"/>
    <mergeCell ref="B33:D33"/>
    <mergeCell ref="B35:D35"/>
    <mergeCell ref="L35:N35"/>
    <mergeCell ref="AA31:AC31"/>
    <mergeCell ref="Z33:AA34"/>
    <mergeCell ref="U34:V34"/>
    <mergeCell ref="X34:Y34"/>
    <mergeCell ref="S32:T32"/>
    <mergeCell ref="U32:V32"/>
    <mergeCell ref="X32:Y32"/>
    <mergeCell ref="Z32:AA32"/>
    <mergeCell ref="AB32:AC32"/>
    <mergeCell ref="E28:F29"/>
    <mergeCell ref="B28:D28"/>
    <mergeCell ref="K29:L29"/>
    <mergeCell ref="G26:J26"/>
    <mergeCell ref="P25:Q25"/>
    <mergeCell ref="S25:T25"/>
    <mergeCell ref="U25:V25"/>
    <mergeCell ref="X25:Y25"/>
    <mergeCell ref="Y31:Z31"/>
    <mergeCell ref="U14:V14"/>
    <mergeCell ref="Z14:AA14"/>
    <mergeCell ref="A26:A27"/>
    <mergeCell ref="B26:D26"/>
    <mergeCell ref="E26:F27"/>
    <mergeCell ref="L26:N26"/>
    <mergeCell ref="P26:T27"/>
    <mergeCell ref="V26:X26"/>
    <mergeCell ref="A24:A25"/>
    <mergeCell ref="E24:F25"/>
    <mergeCell ref="G24:J25"/>
    <mergeCell ref="K24:O25"/>
    <mergeCell ref="Q24:S24"/>
    <mergeCell ref="V24:X24"/>
    <mergeCell ref="Z24:AA25"/>
    <mergeCell ref="B25:D25"/>
    <mergeCell ref="Y22:Z22"/>
    <mergeCell ref="AA22:AC22"/>
    <mergeCell ref="E23:G23"/>
    <mergeCell ref="K23:L23"/>
    <mergeCell ref="N23:O23"/>
    <mergeCell ref="P23:Q23"/>
    <mergeCell ref="B27:D27"/>
    <mergeCell ref="AB26:AC27"/>
    <mergeCell ref="N29:O29"/>
    <mergeCell ref="Q19:S19"/>
    <mergeCell ref="U19:Y20"/>
    <mergeCell ref="Z19:AA20"/>
    <mergeCell ref="AB19:AC20"/>
    <mergeCell ref="G20:J20"/>
    <mergeCell ref="P20:Q20"/>
    <mergeCell ref="S20:T20"/>
    <mergeCell ref="V15:X15"/>
    <mergeCell ref="Z15:AA16"/>
    <mergeCell ref="AB15:AC16"/>
    <mergeCell ref="L17:N17"/>
    <mergeCell ref="P17:T18"/>
    <mergeCell ref="Z17:AA18"/>
    <mergeCell ref="AB17:AC18"/>
    <mergeCell ref="K18:L18"/>
    <mergeCell ref="N18:O18"/>
    <mergeCell ref="P16:Q16"/>
    <mergeCell ref="U18:V18"/>
    <mergeCell ref="L28:N28"/>
    <mergeCell ref="U28:Y29"/>
    <mergeCell ref="Z28:AA29"/>
    <mergeCell ref="AB28:AC29"/>
    <mergeCell ref="Z10:AA11"/>
    <mergeCell ref="AB10:AC11"/>
    <mergeCell ref="Y13:Z13"/>
    <mergeCell ref="U10:Y11"/>
    <mergeCell ref="B11:D11"/>
    <mergeCell ref="G15:J16"/>
    <mergeCell ref="G9:J9"/>
    <mergeCell ref="G10:J10"/>
    <mergeCell ref="E17:F18"/>
    <mergeCell ref="G17:J18"/>
    <mergeCell ref="B18:D18"/>
    <mergeCell ref="G11:J11"/>
    <mergeCell ref="E15:F16"/>
    <mergeCell ref="B15:D15"/>
    <mergeCell ref="U9:V9"/>
    <mergeCell ref="X9:Y9"/>
    <mergeCell ref="AA13:AC13"/>
    <mergeCell ref="L10:N10"/>
    <mergeCell ref="AB14:AC14"/>
    <mergeCell ref="E14:G14"/>
    <mergeCell ref="K14:L14"/>
    <mergeCell ref="N14:O14"/>
    <mergeCell ref="P14:Q14"/>
    <mergeCell ref="S14:T14"/>
    <mergeCell ref="B24:D24"/>
    <mergeCell ref="E32:G32"/>
    <mergeCell ref="E46:F47"/>
    <mergeCell ref="E41:G41"/>
    <mergeCell ref="X18:Y18"/>
    <mergeCell ref="A46:A47"/>
    <mergeCell ref="L46:N46"/>
    <mergeCell ref="B42:D42"/>
    <mergeCell ref="K41:L41"/>
    <mergeCell ref="K38:L38"/>
    <mergeCell ref="G42:J42"/>
    <mergeCell ref="G27:J27"/>
    <mergeCell ref="N38:O38"/>
    <mergeCell ref="B45:D45"/>
    <mergeCell ref="A28:A29"/>
    <mergeCell ref="N27:O27"/>
    <mergeCell ref="G28:J29"/>
    <mergeCell ref="K32:L32"/>
    <mergeCell ref="N32:O32"/>
    <mergeCell ref="B29:D29"/>
    <mergeCell ref="B46:D46"/>
    <mergeCell ref="A35:A36"/>
    <mergeCell ref="E35:F36"/>
    <mergeCell ref="G35:J36"/>
    <mergeCell ref="A37:A38"/>
    <mergeCell ref="Z51:AA52"/>
    <mergeCell ref="AB51:AC52"/>
    <mergeCell ref="V17:X17"/>
    <mergeCell ref="K27:L27"/>
    <mergeCell ref="L19:N19"/>
    <mergeCell ref="K20:L20"/>
    <mergeCell ref="AB33:AC34"/>
    <mergeCell ref="P34:Q34"/>
    <mergeCell ref="P29:Q29"/>
    <mergeCell ref="X27:Y27"/>
    <mergeCell ref="Q28:S28"/>
    <mergeCell ref="U27:V27"/>
    <mergeCell ref="S29:T29"/>
    <mergeCell ref="AB50:AC50"/>
    <mergeCell ref="Q46:S46"/>
    <mergeCell ref="U46:Y47"/>
    <mergeCell ref="AB23:AC23"/>
    <mergeCell ref="AB24:AC25"/>
    <mergeCell ref="S23:T23"/>
    <mergeCell ref="U23:V23"/>
    <mergeCell ref="X23:Y23"/>
    <mergeCell ref="Z23:AA23"/>
    <mergeCell ref="Z26:AA27"/>
    <mergeCell ref="A6:A7"/>
    <mergeCell ref="K6:O7"/>
    <mergeCell ref="B6:D6"/>
    <mergeCell ref="E6:F7"/>
    <mergeCell ref="N5:O5"/>
    <mergeCell ref="P5:Q5"/>
    <mergeCell ref="Q6:S6"/>
    <mergeCell ref="A8:A9"/>
    <mergeCell ref="K9:L9"/>
    <mergeCell ref="S7:T7"/>
    <mergeCell ref="P7:Q7"/>
    <mergeCell ref="G6:J7"/>
    <mergeCell ref="G8:J8"/>
    <mergeCell ref="B9:D9"/>
    <mergeCell ref="N9:O9"/>
    <mergeCell ref="B8:D8"/>
    <mergeCell ref="E8:F9"/>
    <mergeCell ref="D1:AE1"/>
    <mergeCell ref="P8:T9"/>
    <mergeCell ref="X5:Y5"/>
    <mergeCell ref="Z5:AA5"/>
    <mergeCell ref="Y4:Z4"/>
    <mergeCell ref="K5:L5"/>
    <mergeCell ref="AA4:AC4"/>
    <mergeCell ref="S5:T5"/>
    <mergeCell ref="U5:V5"/>
    <mergeCell ref="U7:V7"/>
    <mergeCell ref="X7:Y7"/>
    <mergeCell ref="V8:X8"/>
    <mergeCell ref="V6:X6"/>
    <mergeCell ref="AB5:AC5"/>
    <mergeCell ref="Z6:AA7"/>
    <mergeCell ref="AB6:AC7"/>
    <mergeCell ref="B7:D7"/>
    <mergeCell ref="C3:G3"/>
    <mergeCell ref="E5:G5"/>
    <mergeCell ref="L8:N8"/>
    <mergeCell ref="Z8:AA9"/>
    <mergeCell ref="AB8:AC9"/>
    <mergeCell ref="A19:A20"/>
    <mergeCell ref="N20:O20"/>
    <mergeCell ref="A17:A18"/>
    <mergeCell ref="K11:L11"/>
    <mergeCell ref="U16:V16"/>
    <mergeCell ref="N11:O11"/>
    <mergeCell ref="P11:Q11"/>
    <mergeCell ref="S11:T11"/>
    <mergeCell ref="X16:Y16"/>
    <mergeCell ref="X14:Y14"/>
    <mergeCell ref="K15:O16"/>
    <mergeCell ref="Q15:S15"/>
    <mergeCell ref="S16:T16"/>
    <mergeCell ref="A10:A11"/>
    <mergeCell ref="B10:D10"/>
    <mergeCell ref="E10:F11"/>
    <mergeCell ref="Q10:S10"/>
    <mergeCell ref="A15:A16"/>
    <mergeCell ref="B16:D16"/>
    <mergeCell ref="B17:D17"/>
    <mergeCell ref="E19:F20"/>
    <mergeCell ref="B20:D20"/>
    <mergeCell ref="G19:J19"/>
    <mergeCell ref="B19:D19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scale="91" orientation="portrait" blackAndWhite="1" verticalDpi="300" r:id="rId1"/>
  <headerFooter alignWithMargins="0">
    <oddFooter>&amp;C&amp;10-14-</oddFooter>
  </headerFooter>
  <rowBreaks count="1" manualBreakCount="1">
    <brk id="1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O119"/>
  <sheetViews>
    <sheetView view="pageBreakPreview" zoomScale="145" zoomScaleNormal="100" zoomScaleSheetLayoutView="145" workbookViewId="0">
      <selection activeCell="S56" sqref="S56: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407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1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</row>
    <row r="3" spans="1:4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28"/>
      <c r="J3" s="28"/>
      <c r="K3" s="28"/>
      <c r="L3" s="28"/>
      <c r="M3" s="2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28"/>
      <c r="AD3" s="498"/>
      <c r="AE3" s="498"/>
      <c r="AF3" s="498"/>
      <c r="AG3" s="498"/>
      <c r="AH3" s="498"/>
    </row>
    <row r="4" spans="1:41" s="19" customFormat="1" ht="15" customHeight="1">
      <c r="N4" s="83"/>
      <c r="O4" s="84"/>
      <c r="P4" s="84"/>
      <c r="Q4" s="84"/>
      <c r="R4" s="84"/>
      <c r="S4" s="84"/>
      <c r="T4" s="84"/>
      <c r="U4" s="84"/>
      <c r="V4" s="84"/>
      <c r="W4" s="84"/>
      <c r="X4" s="84"/>
      <c r="Y4" s="338">
        <v>5</v>
      </c>
      <c r="Z4" s="338"/>
      <c r="AA4" s="337" t="s">
        <v>2</v>
      </c>
      <c r="AB4" s="338"/>
      <c r="AC4" s="338"/>
    </row>
    <row r="5" spans="1:41" s="19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筒井</v>
      </c>
      <c r="L5" s="484"/>
      <c r="M5" s="36" t="s">
        <v>18</v>
      </c>
      <c r="N5" s="484" t="str">
        <f>B7</f>
        <v>杉本</v>
      </c>
      <c r="O5" s="484"/>
      <c r="P5" s="486" t="str">
        <f>B8</f>
        <v>山口</v>
      </c>
      <c r="Q5" s="484"/>
      <c r="R5" s="36" t="s">
        <v>18</v>
      </c>
      <c r="S5" s="484" t="str">
        <f>B9</f>
        <v>梶</v>
      </c>
      <c r="T5" s="487"/>
      <c r="U5" s="484" t="str">
        <f>B10</f>
        <v>別役</v>
      </c>
      <c r="V5" s="484"/>
      <c r="W5" s="36" t="s">
        <v>18</v>
      </c>
      <c r="X5" s="484" t="str">
        <f>B11</f>
        <v>森田</v>
      </c>
      <c r="Y5" s="484"/>
      <c r="Z5" s="395" t="s">
        <v>17</v>
      </c>
      <c r="AA5" s="396"/>
      <c r="AB5" s="397" t="s">
        <v>13</v>
      </c>
      <c r="AC5" s="398"/>
    </row>
    <row r="6" spans="1:41" s="19" customFormat="1" ht="15" customHeight="1">
      <c r="A6" s="422">
        <v>1</v>
      </c>
      <c r="B6" s="470" t="s">
        <v>241</v>
      </c>
      <c r="C6" s="470"/>
      <c r="D6" s="470"/>
      <c r="E6" s="478" t="s">
        <v>106</v>
      </c>
      <c r="F6" s="478"/>
      <c r="G6" s="471" t="s">
        <v>408</v>
      </c>
      <c r="H6" s="471"/>
      <c r="I6" s="471"/>
      <c r="J6" s="473"/>
      <c r="K6" s="485"/>
      <c r="L6" s="485"/>
      <c r="M6" s="485"/>
      <c r="N6" s="485"/>
      <c r="O6" s="485"/>
      <c r="P6" s="48"/>
      <c r="Q6" s="388" t="str">
        <f>IF(P7="","",IF(P7&gt;S7,"○","×"))</f>
        <v>○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495">
        <f>IF(AND(L6="",Q6="",V6=""),"",COUNTIF(K6:Y7,"○")*2+COUNTIF(K6:Y7,"×"))</f>
        <v>4</v>
      </c>
      <c r="AA6" s="496"/>
      <c r="AB6" s="496">
        <f>IF(Z6="","",RANK(Z6,Z6:AA11,))</f>
        <v>1</v>
      </c>
      <c r="AC6" s="497"/>
      <c r="AJ6" s="21" t="str">
        <f>D5&amp;AB6</f>
        <v>Ａ1</v>
      </c>
      <c r="AK6" s="21" t="str">
        <f>B6</f>
        <v>筒井</v>
      </c>
      <c r="AL6" s="21" t="str">
        <f>B7</f>
        <v>杉本</v>
      </c>
      <c r="AM6" s="19" t="str">
        <f>E6</f>
        <v>(香)</v>
      </c>
      <c r="AN6" s="19" t="str">
        <f>G6</f>
        <v>高松卓愛クラブ</v>
      </c>
      <c r="AO6" s="19" t="str">
        <f>IF(G7="",G6,G7)</f>
        <v>高松卓愛クラブ</v>
      </c>
    </row>
    <row r="7" spans="1:41" s="19" customFormat="1" ht="15" customHeight="1">
      <c r="A7" s="422"/>
      <c r="B7" s="371" t="s">
        <v>242</v>
      </c>
      <c r="C7" s="371"/>
      <c r="D7" s="371"/>
      <c r="E7" s="480"/>
      <c r="F7" s="480"/>
      <c r="G7" s="480"/>
      <c r="H7" s="480"/>
      <c r="I7" s="480"/>
      <c r="J7" s="481"/>
      <c r="K7" s="357"/>
      <c r="L7" s="357"/>
      <c r="M7" s="357"/>
      <c r="N7" s="357"/>
      <c r="O7" s="357"/>
      <c r="P7" s="365">
        <v>2</v>
      </c>
      <c r="Q7" s="364"/>
      <c r="R7" s="2" t="s">
        <v>8</v>
      </c>
      <c r="S7" s="364">
        <v>0</v>
      </c>
      <c r="T7" s="366"/>
      <c r="U7" s="364">
        <v>2</v>
      </c>
      <c r="V7" s="364"/>
      <c r="W7" s="2" t="s">
        <v>8</v>
      </c>
      <c r="X7" s="364">
        <v>0</v>
      </c>
      <c r="Y7" s="366"/>
      <c r="Z7" s="360"/>
      <c r="AA7" s="361"/>
      <c r="AB7" s="361"/>
      <c r="AC7" s="362"/>
      <c r="AJ7" s="21"/>
      <c r="AK7" s="21"/>
      <c r="AL7" s="21"/>
    </row>
    <row r="8" spans="1:41" s="19" customFormat="1" ht="15" customHeight="1">
      <c r="A8" s="341">
        <v>2</v>
      </c>
      <c r="B8" s="491" t="s">
        <v>228</v>
      </c>
      <c r="C8" s="491"/>
      <c r="D8" s="491"/>
      <c r="E8" s="492" t="s">
        <v>105</v>
      </c>
      <c r="F8" s="492"/>
      <c r="G8" s="492" t="s">
        <v>388</v>
      </c>
      <c r="H8" s="492"/>
      <c r="I8" s="492"/>
      <c r="J8" s="494"/>
      <c r="K8" s="63"/>
      <c r="L8" s="346" t="str">
        <f>IF(K9="","",IF(K9&gt;N9,"○","×"))</f>
        <v>×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329">
        <f>IF(AND(L8="",Q8="",V8=""),"",COUNTIF(K8:Y9,"○")*2+COUNTIF(K8:Y9,"×"))</f>
        <v>3</v>
      </c>
      <c r="AA8" s="330"/>
      <c r="AB8" s="330">
        <f>IF(Z8="","",RANK(Z8,Z6:AA11,))</f>
        <v>2</v>
      </c>
      <c r="AC8" s="333"/>
      <c r="AJ8" s="21" t="str">
        <f>D5&amp;AB8</f>
        <v>Ａ2</v>
      </c>
      <c r="AK8" s="21" t="str">
        <f>B8</f>
        <v>山口</v>
      </c>
      <c r="AL8" s="21" t="str">
        <f>B9</f>
        <v>梶</v>
      </c>
      <c r="AM8" s="19" t="str">
        <f>E8</f>
        <v>(徳)</v>
      </c>
      <c r="AN8" s="19" t="str">
        <f>G8</f>
        <v>渭水クラブ</v>
      </c>
      <c r="AO8" s="19" t="str">
        <f>IF(G9="",G8,G9)</f>
        <v>国府クラブ</v>
      </c>
    </row>
    <row r="9" spans="1:41" s="19" customFormat="1" ht="15" customHeight="1">
      <c r="A9" s="408"/>
      <c r="B9" s="321" t="s">
        <v>409</v>
      </c>
      <c r="C9" s="321"/>
      <c r="D9" s="321"/>
      <c r="E9" s="478"/>
      <c r="F9" s="478"/>
      <c r="G9" s="478" t="s">
        <v>92</v>
      </c>
      <c r="H9" s="478"/>
      <c r="I9" s="478"/>
      <c r="J9" s="479"/>
      <c r="K9" s="374">
        <f>IF(S7="","",S7)</f>
        <v>0</v>
      </c>
      <c r="L9" s="374"/>
      <c r="M9" s="5" t="s">
        <v>8</v>
      </c>
      <c r="N9" s="374">
        <f>IF(P7="","",P7)</f>
        <v>2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368"/>
      <c r="AA9" s="369"/>
      <c r="AB9" s="369"/>
      <c r="AC9" s="370"/>
      <c r="AJ9" s="21"/>
      <c r="AK9" s="21"/>
      <c r="AL9" s="21"/>
    </row>
    <row r="10" spans="1:41" s="19" customFormat="1" ht="15" customHeight="1">
      <c r="A10" s="341">
        <v>3</v>
      </c>
      <c r="B10" s="482" t="s">
        <v>411</v>
      </c>
      <c r="C10" s="482"/>
      <c r="D10" s="482"/>
      <c r="E10" s="492" t="s">
        <v>108</v>
      </c>
      <c r="F10" s="492"/>
      <c r="G10" s="492" t="s">
        <v>198</v>
      </c>
      <c r="H10" s="492"/>
      <c r="I10" s="492"/>
      <c r="J10" s="494"/>
      <c r="K10" s="63"/>
      <c r="L10" s="346" t="str">
        <f>IF(K11="","",IF(K11&gt;N11,"○","×"))</f>
        <v>×</v>
      </c>
      <c r="M10" s="346"/>
      <c r="N10" s="346"/>
      <c r="O10" s="63"/>
      <c r="P10" s="64"/>
      <c r="Q10" s="346" t="str">
        <f>IF(P11="","",IF(P11&gt;S11,"○","×"))</f>
        <v>×</v>
      </c>
      <c r="R10" s="346"/>
      <c r="S10" s="346"/>
      <c r="T10" s="67"/>
      <c r="U10" s="348"/>
      <c r="V10" s="348"/>
      <c r="W10" s="348"/>
      <c r="X10" s="348"/>
      <c r="Y10" s="349"/>
      <c r="Z10" s="360">
        <f>IF(AND(L10="",Q10="",V10=""),"",COUNTIF(K10:Y11,"○")*2+COUNTIF(K10:Y11,"×"))</f>
        <v>2</v>
      </c>
      <c r="AA10" s="361"/>
      <c r="AB10" s="361">
        <f>IF(Z10="","",RANK(Z10,Z6:AA11,))</f>
        <v>3</v>
      </c>
      <c r="AC10" s="362"/>
      <c r="AJ10" s="21" t="str">
        <f>D5&amp;AB10</f>
        <v>Ａ3</v>
      </c>
      <c r="AK10" s="21" t="str">
        <f>B10</f>
        <v>別役</v>
      </c>
      <c r="AL10" s="21" t="str">
        <f>B11</f>
        <v>森田</v>
      </c>
      <c r="AM10" s="19" t="str">
        <f>E10</f>
        <v>(高)</v>
      </c>
      <c r="AN10" s="19" t="str">
        <f>G10</f>
        <v>まほろば南国</v>
      </c>
      <c r="AO10" s="19" t="str">
        <f>IF(G11="",G10,G11)</f>
        <v>野市体育協会</v>
      </c>
    </row>
    <row r="11" spans="1:41" s="19" customFormat="1" ht="15" customHeight="1">
      <c r="A11" s="342"/>
      <c r="B11" s="308" t="s">
        <v>362</v>
      </c>
      <c r="C11" s="308"/>
      <c r="D11" s="308"/>
      <c r="E11" s="472"/>
      <c r="F11" s="472"/>
      <c r="G11" s="472" t="s">
        <v>412</v>
      </c>
      <c r="H11" s="472"/>
      <c r="I11" s="472"/>
      <c r="J11" s="476"/>
      <c r="K11" s="336">
        <f>IF(X7="","",X7)</f>
        <v>0</v>
      </c>
      <c r="L11" s="336"/>
      <c r="M11" s="6" t="s">
        <v>8</v>
      </c>
      <c r="N11" s="336">
        <f>IF(U7="","",U7)</f>
        <v>2</v>
      </c>
      <c r="O11" s="336"/>
      <c r="P11" s="339">
        <f>IF(X9="","",X9)</f>
        <v>0</v>
      </c>
      <c r="Q11" s="336"/>
      <c r="R11" s="6" t="s">
        <v>8</v>
      </c>
      <c r="S11" s="336">
        <f>IF(U9="","",U9)</f>
        <v>2</v>
      </c>
      <c r="T11" s="340"/>
      <c r="U11" s="351"/>
      <c r="V11" s="351"/>
      <c r="W11" s="351"/>
      <c r="X11" s="351"/>
      <c r="Y11" s="352"/>
      <c r="Z11" s="331"/>
      <c r="AA11" s="332"/>
      <c r="AB11" s="332"/>
      <c r="AC11" s="334"/>
    </row>
    <row r="12" spans="1:41" s="21" customFormat="1" ht="5.099999999999999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41" s="21" customFormat="1" ht="15" customHeight="1">
      <c r="A13" s="2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8">
        <v>5</v>
      </c>
      <c r="Z13" s="338"/>
      <c r="AA13" s="337" t="s">
        <v>2</v>
      </c>
      <c r="AB13" s="338"/>
      <c r="AC13" s="338"/>
    </row>
    <row r="14" spans="1:41" s="21" customFormat="1" ht="15" customHeight="1">
      <c r="A14" s="25"/>
      <c r="B14" s="29"/>
      <c r="C14" s="29"/>
      <c r="D14" s="4" t="s">
        <v>4</v>
      </c>
      <c r="E14" s="483" t="s">
        <v>25</v>
      </c>
      <c r="F14" s="392"/>
      <c r="G14" s="392"/>
      <c r="H14" s="29"/>
      <c r="I14" s="29"/>
      <c r="J14" s="26"/>
      <c r="K14" s="484" t="str">
        <f>B15</f>
        <v>冨士川</v>
      </c>
      <c r="L14" s="484"/>
      <c r="M14" s="36" t="s">
        <v>18</v>
      </c>
      <c r="N14" s="484" t="str">
        <f>B16</f>
        <v>樋本</v>
      </c>
      <c r="O14" s="484"/>
      <c r="P14" s="486" t="str">
        <f>B17</f>
        <v>下村</v>
      </c>
      <c r="Q14" s="484"/>
      <c r="R14" s="36" t="s">
        <v>18</v>
      </c>
      <c r="S14" s="484" t="str">
        <f>B18</f>
        <v>下村</v>
      </c>
      <c r="T14" s="487"/>
      <c r="U14" s="484" t="str">
        <f>B19</f>
        <v>藤代</v>
      </c>
      <c r="V14" s="484"/>
      <c r="W14" s="36" t="s">
        <v>18</v>
      </c>
      <c r="X14" s="484" t="str">
        <f>B20</f>
        <v>古字</v>
      </c>
      <c r="Y14" s="484"/>
      <c r="Z14" s="395" t="s">
        <v>17</v>
      </c>
      <c r="AA14" s="396"/>
      <c r="AB14" s="397" t="s">
        <v>13</v>
      </c>
      <c r="AC14" s="398"/>
    </row>
    <row r="15" spans="1:41" s="21" customFormat="1" ht="15" customHeight="1">
      <c r="A15" s="422">
        <v>1</v>
      </c>
      <c r="B15" s="470" t="s">
        <v>249</v>
      </c>
      <c r="C15" s="470"/>
      <c r="D15" s="470"/>
      <c r="E15" s="492" t="s">
        <v>106</v>
      </c>
      <c r="F15" s="492"/>
      <c r="G15" s="471" t="s">
        <v>85</v>
      </c>
      <c r="H15" s="471"/>
      <c r="I15" s="471"/>
      <c r="J15" s="473"/>
      <c r="K15" s="485"/>
      <c r="L15" s="485"/>
      <c r="M15" s="485"/>
      <c r="N15" s="485"/>
      <c r="O15" s="485"/>
      <c r="P15" s="48"/>
      <c r="Q15" s="388" t="str">
        <f>IF(P16="","",IF(P16&gt;S16,"○","×"))</f>
        <v>○</v>
      </c>
      <c r="R15" s="388"/>
      <c r="S15" s="388"/>
      <c r="T15" s="59"/>
      <c r="U15" s="58"/>
      <c r="V15" s="388" t="str">
        <f>IF(U16="","",IF(U16&gt;X16,"○","×"))</f>
        <v>○</v>
      </c>
      <c r="W15" s="388"/>
      <c r="X15" s="388"/>
      <c r="Y15" s="59"/>
      <c r="Z15" s="495">
        <f>IF(AND(L15="",Q15="",V15=""),"",COUNTIF(K15:Y16,"○")*2+COUNTIF(K15:Y16,"×"))</f>
        <v>4</v>
      </c>
      <c r="AA15" s="496"/>
      <c r="AB15" s="496">
        <f>IF(Z15="","",RANK(Z15,Z15:AA20,))</f>
        <v>1</v>
      </c>
      <c r="AC15" s="497"/>
      <c r="AJ15" s="21" t="str">
        <f>D14&amp;AB15</f>
        <v>Ｂ1</v>
      </c>
      <c r="AK15" s="21" t="str">
        <f>B15</f>
        <v>冨士川</v>
      </c>
      <c r="AL15" s="21" t="str">
        <f>B16</f>
        <v>樋本</v>
      </c>
      <c r="AM15" s="19" t="str">
        <f>E15</f>
        <v>(香)</v>
      </c>
      <c r="AN15" s="19" t="str">
        <f>G15</f>
        <v>丸亀ＳＣ</v>
      </c>
      <c r="AO15" s="19" t="str">
        <f>IF(G16="",G15,G16)</f>
        <v>丸亀ＳＣ</v>
      </c>
    </row>
    <row r="16" spans="1:41" s="21" customFormat="1" ht="15" customHeight="1">
      <c r="A16" s="422"/>
      <c r="B16" s="371" t="s">
        <v>250</v>
      </c>
      <c r="C16" s="371"/>
      <c r="D16" s="371"/>
      <c r="E16" s="478"/>
      <c r="F16" s="478"/>
      <c r="G16" s="480"/>
      <c r="H16" s="480"/>
      <c r="I16" s="480"/>
      <c r="J16" s="481"/>
      <c r="K16" s="357"/>
      <c r="L16" s="357"/>
      <c r="M16" s="357"/>
      <c r="N16" s="357"/>
      <c r="O16" s="357"/>
      <c r="P16" s="365">
        <v>2</v>
      </c>
      <c r="Q16" s="364"/>
      <c r="R16" s="2" t="s">
        <v>8</v>
      </c>
      <c r="S16" s="364">
        <v>1</v>
      </c>
      <c r="T16" s="366"/>
      <c r="U16" s="364">
        <v>2</v>
      </c>
      <c r="V16" s="364"/>
      <c r="W16" s="2" t="s">
        <v>8</v>
      </c>
      <c r="X16" s="364">
        <v>0</v>
      </c>
      <c r="Y16" s="366"/>
      <c r="Z16" s="360"/>
      <c r="AA16" s="361"/>
      <c r="AB16" s="361"/>
      <c r="AC16" s="362"/>
      <c r="AM16" s="19"/>
      <c r="AN16" s="19"/>
      <c r="AO16" s="19"/>
    </row>
    <row r="17" spans="1:41" s="21" customFormat="1" ht="15" customHeight="1">
      <c r="A17" s="341">
        <v>2</v>
      </c>
      <c r="B17" s="491" t="s">
        <v>195</v>
      </c>
      <c r="C17" s="491"/>
      <c r="D17" s="491"/>
      <c r="E17" s="492" t="s">
        <v>108</v>
      </c>
      <c r="F17" s="492"/>
      <c r="G17" s="492" t="s">
        <v>91</v>
      </c>
      <c r="H17" s="492"/>
      <c r="I17" s="492"/>
      <c r="J17" s="494"/>
      <c r="K17" s="63"/>
      <c r="L17" s="346" t="str">
        <f>IF(K18="","",IF(K18&gt;N18,"○","×"))</f>
        <v>×</v>
      </c>
      <c r="M17" s="346"/>
      <c r="N17" s="346"/>
      <c r="O17" s="63"/>
      <c r="P17" s="347"/>
      <c r="Q17" s="348"/>
      <c r="R17" s="348"/>
      <c r="S17" s="348"/>
      <c r="T17" s="378"/>
      <c r="U17" s="63"/>
      <c r="V17" s="346" t="str">
        <f>IF(U18="","",IF(U18&gt;X18,"○","×"))</f>
        <v>○</v>
      </c>
      <c r="W17" s="346"/>
      <c r="X17" s="346"/>
      <c r="Y17" s="63"/>
      <c r="Z17" s="329">
        <f>IF(AND(L17="",Q17="",V17=""),"",COUNTIF(K17:Y18,"○")*2+COUNTIF(K17:Y18,"×"))</f>
        <v>3</v>
      </c>
      <c r="AA17" s="330"/>
      <c r="AB17" s="330">
        <f>IF(Z17="","",RANK(Z17,Z15:AA20,))</f>
        <v>2</v>
      </c>
      <c r="AC17" s="333"/>
      <c r="AJ17" s="21" t="str">
        <f>D14&amp;AB17</f>
        <v>Ｂ2</v>
      </c>
      <c r="AK17" s="21" t="str">
        <f>B17</f>
        <v>下村</v>
      </c>
      <c r="AL17" s="21" t="str">
        <f>B18</f>
        <v>下村</v>
      </c>
      <c r="AM17" s="19" t="str">
        <f>E17</f>
        <v>(高)</v>
      </c>
      <c r="AN17" s="19" t="str">
        <f>G17</f>
        <v>ＴＥＡＭ２５</v>
      </c>
      <c r="AO17" s="19" t="str">
        <f>IF(G18="",G17,G18)</f>
        <v>ＴＥＡＭ２５</v>
      </c>
    </row>
    <row r="18" spans="1:41" s="21" customFormat="1" ht="15" customHeight="1">
      <c r="A18" s="408"/>
      <c r="B18" s="321" t="s">
        <v>195</v>
      </c>
      <c r="C18" s="321"/>
      <c r="D18" s="321"/>
      <c r="E18" s="478"/>
      <c r="F18" s="478"/>
      <c r="G18" s="478"/>
      <c r="H18" s="478"/>
      <c r="I18" s="478"/>
      <c r="J18" s="479"/>
      <c r="K18" s="374">
        <f>IF(S16="","",S16)</f>
        <v>1</v>
      </c>
      <c r="L18" s="374"/>
      <c r="M18" s="5" t="s">
        <v>8</v>
      </c>
      <c r="N18" s="374">
        <f>IF(P16="","",P16)</f>
        <v>2</v>
      </c>
      <c r="O18" s="374"/>
      <c r="P18" s="379"/>
      <c r="Q18" s="380"/>
      <c r="R18" s="380"/>
      <c r="S18" s="380"/>
      <c r="T18" s="381"/>
      <c r="U18" s="374">
        <v>2</v>
      </c>
      <c r="V18" s="374"/>
      <c r="W18" s="5" t="s">
        <v>8</v>
      </c>
      <c r="X18" s="374">
        <v>0</v>
      </c>
      <c r="Y18" s="374"/>
      <c r="Z18" s="368"/>
      <c r="AA18" s="369"/>
      <c r="AB18" s="369"/>
      <c r="AC18" s="370"/>
      <c r="AM18" s="19"/>
      <c r="AN18" s="19"/>
      <c r="AO18" s="19"/>
    </row>
    <row r="19" spans="1:41" s="21" customFormat="1" ht="15" customHeight="1">
      <c r="A19" s="341">
        <v>3</v>
      </c>
      <c r="B19" s="482" t="s">
        <v>413</v>
      </c>
      <c r="C19" s="482"/>
      <c r="D19" s="482"/>
      <c r="E19" s="492" t="s">
        <v>105</v>
      </c>
      <c r="F19" s="492"/>
      <c r="G19" s="492" t="s">
        <v>87</v>
      </c>
      <c r="H19" s="492"/>
      <c r="I19" s="492"/>
      <c r="J19" s="494"/>
      <c r="K19" s="66"/>
      <c r="L19" s="346" t="str">
        <f>IF(K20="","",IF(K20&gt;N20,"○","×"))</f>
        <v>×</v>
      </c>
      <c r="M19" s="346"/>
      <c r="N19" s="346"/>
      <c r="O19" s="63"/>
      <c r="P19" s="64"/>
      <c r="Q19" s="346" t="str">
        <f>IF(P20="","",IF(P20&gt;S20,"○","×"))</f>
        <v>×</v>
      </c>
      <c r="R19" s="346"/>
      <c r="S19" s="346"/>
      <c r="T19" s="67"/>
      <c r="U19" s="348"/>
      <c r="V19" s="348"/>
      <c r="W19" s="348"/>
      <c r="X19" s="348"/>
      <c r="Y19" s="349"/>
      <c r="Z19" s="360">
        <f>IF(AND(L19="",Q19="",V19=""),"",COUNTIF(K19:Y20,"○")*2+COUNTIF(K19:Y20,"×"))</f>
        <v>2</v>
      </c>
      <c r="AA19" s="361"/>
      <c r="AB19" s="361">
        <f>IF(Z19="","",RANK(Z19,Z15:AA20,))</f>
        <v>3</v>
      </c>
      <c r="AC19" s="362"/>
      <c r="AJ19" s="21" t="str">
        <f>D14&amp;AB19</f>
        <v>Ｂ3</v>
      </c>
      <c r="AK19" s="21" t="str">
        <f>B19</f>
        <v>藤代</v>
      </c>
      <c r="AL19" s="21" t="str">
        <f>B20</f>
        <v>古字</v>
      </c>
      <c r="AM19" s="19" t="str">
        <f>E19</f>
        <v>(徳)</v>
      </c>
      <c r="AN19" s="19" t="str">
        <f>G19</f>
        <v>北島クラブ</v>
      </c>
      <c r="AO19" s="19" t="str">
        <f>IF(G20="",G19,G20)</f>
        <v>北島クラブ</v>
      </c>
    </row>
    <row r="20" spans="1:41" s="21" customFormat="1" ht="15" customHeight="1">
      <c r="A20" s="342"/>
      <c r="B20" s="308" t="s">
        <v>414</v>
      </c>
      <c r="C20" s="308"/>
      <c r="D20" s="308"/>
      <c r="E20" s="472"/>
      <c r="F20" s="472"/>
      <c r="G20" s="472"/>
      <c r="H20" s="472"/>
      <c r="I20" s="472"/>
      <c r="J20" s="476"/>
      <c r="K20" s="335">
        <f>IF(X16="","",X16)</f>
        <v>0</v>
      </c>
      <c r="L20" s="336"/>
      <c r="M20" s="6" t="s">
        <v>8</v>
      </c>
      <c r="N20" s="336">
        <f>IF(U16="","",U16)</f>
        <v>2</v>
      </c>
      <c r="O20" s="336"/>
      <c r="P20" s="339">
        <f>IF(X18="","",X18)</f>
        <v>0</v>
      </c>
      <c r="Q20" s="336"/>
      <c r="R20" s="6" t="s">
        <v>8</v>
      </c>
      <c r="S20" s="336">
        <f>IF(U18="","",U18)</f>
        <v>2</v>
      </c>
      <c r="T20" s="340"/>
      <c r="U20" s="351"/>
      <c r="V20" s="351"/>
      <c r="W20" s="351"/>
      <c r="X20" s="351"/>
      <c r="Y20" s="352"/>
      <c r="Z20" s="331"/>
      <c r="AA20" s="332"/>
      <c r="AB20" s="332"/>
      <c r="AC20" s="334"/>
    </row>
    <row r="21" spans="1:41" s="21" customFormat="1" ht="5.099999999999999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41" s="21" customFormat="1" ht="15" customHeigh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38">
        <v>6</v>
      </c>
      <c r="Z22" s="338"/>
      <c r="AA22" s="337" t="s">
        <v>2</v>
      </c>
      <c r="AB22" s="338"/>
      <c r="AC22" s="338"/>
    </row>
    <row r="23" spans="1:41" s="21" customFormat="1" ht="15" customHeight="1">
      <c r="A23" s="25"/>
      <c r="B23" s="29"/>
      <c r="C23" s="29"/>
      <c r="D23" s="4" t="s">
        <v>5</v>
      </c>
      <c r="E23" s="483" t="s">
        <v>25</v>
      </c>
      <c r="F23" s="392"/>
      <c r="G23" s="392"/>
      <c r="H23" s="29"/>
      <c r="I23" s="29"/>
      <c r="J23" s="26"/>
      <c r="K23" s="484" t="str">
        <f>B24</f>
        <v>竹内</v>
      </c>
      <c r="L23" s="484"/>
      <c r="M23" s="36" t="s">
        <v>18</v>
      </c>
      <c r="N23" s="484" t="str">
        <f>B25</f>
        <v>藤澤</v>
      </c>
      <c r="O23" s="484"/>
      <c r="P23" s="486" t="str">
        <f>B26</f>
        <v>藤原</v>
      </c>
      <c r="Q23" s="484"/>
      <c r="R23" s="36" t="s">
        <v>18</v>
      </c>
      <c r="S23" s="484" t="str">
        <f>B27</f>
        <v>熊野</v>
      </c>
      <c r="T23" s="487"/>
      <c r="U23" s="484" t="str">
        <f>B28</f>
        <v>西村</v>
      </c>
      <c r="V23" s="484"/>
      <c r="W23" s="36" t="s">
        <v>18</v>
      </c>
      <c r="X23" s="484" t="str">
        <f>B29</f>
        <v>橋田</v>
      </c>
      <c r="Y23" s="484"/>
      <c r="Z23" s="395" t="s">
        <v>17</v>
      </c>
      <c r="AA23" s="396"/>
      <c r="AB23" s="397" t="s">
        <v>13</v>
      </c>
      <c r="AC23" s="398"/>
    </row>
    <row r="24" spans="1:41" s="21" customFormat="1" ht="15" customHeight="1">
      <c r="A24" s="422">
        <v>1</v>
      </c>
      <c r="B24" s="470" t="s">
        <v>266</v>
      </c>
      <c r="C24" s="470"/>
      <c r="D24" s="470"/>
      <c r="E24" s="478" t="s">
        <v>106</v>
      </c>
      <c r="F24" s="478"/>
      <c r="G24" s="492" t="s">
        <v>197</v>
      </c>
      <c r="H24" s="492"/>
      <c r="I24" s="492"/>
      <c r="J24" s="494"/>
      <c r="K24" s="485"/>
      <c r="L24" s="485"/>
      <c r="M24" s="485"/>
      <c r="N24" s="485"/>
      <c r="O24" s="485"/>
      <c r="P24" s="48"/>
      <c r="Q24" s="388" t="str">
        <f>IF(P25="","",IF(P25&gt;S25,"○","×"))</f>
        <v>○</v>
      </c>
      <c r="R24" s="388"/>
      <c r="S24" s="388"/>
      <c r="T24" s="59"/>
      <c r="U24" s="58"/>
      <c r="V24" s="388" t="str">
        <f>IF(U25="","",IF(U25&gt;X25,"○","×"))</f>
        <v>○</v>
      </c>
      <c r="W24" s="388"/>
      <c r="X24" s="388"/>
      <c r="Y24" s="59"/>
      <c r="Z24" s="495">
        <f>IF(AND(L24="",Q24="",V24=""),"",COUNTIF(K24:Y25,"○")*2+COUNTIF(K24:Y25,"×"))</f>
        <v>4</v>
      </c>
      <c r="AA24" s="496"/>
      <c r="AB24" s="496">
        <f>IF(Z24="","",RANK(Z24,Z24:AA29,))</f>
        <v>1</v>
      </c>
      <c r="AC24" s="497"/>
      <c r="AJ24" s="21" t="str">
        <f>D23&amp;AB24</f>
        <v>Ｃ1</v>
      </c>
      <c r="AK24" s="21" t="str">
        <f>B24</f>
        <v>竹内</v>
      </c>
      <c r="AL24" s="21" t="str">
        <f>B25</f>
        <v>藤澤</v>
      </c>
      <c r="AM24" s="19" t="str">
        <f>E24</f>
        <v>(香)</v>
      </c>
      <c r="AN24" s="19" t="str">
        <f>G24</f>
        <v>綾川体協</v>
      </c>
      <c r="AO24" s="19" t="str">
        <f>IF(G25="",G24,G25)</f>
        <v>綾川体協</v>
      </c>
    </row>
    <row r="25" spans="1:41" s="21" customFormat="1" ht="15" customHeight="1">
      <c r="A25" s="422"/>
      <c r="B25" s="371" t="s">
        <v>233</v>
      </c>
      <c r="C25" s="371"/>
      <c r="D25" s="371"/>
      <c r="E25" s="480"/>
      <c r="F25" s="480"/>
      <c r="G25" s="480"/>
      <c r="H25" s="480"/>
      <c r="I25" s="480"/>
      <c r="J25" s="481"/>
      <c r="K25" s="357"/>
      <c r="L25" s="357"/>
      <c r="M25" s="357"/>
      <c r="N25" s="357"/>
      <c r="O25" s="357"/>
      <c r="P25" s="365">
        <v>2</v>
      </c>
      <c r="Q25" s="364"/>
      <c r="R25" s="2" t="s">
        <v>8</v>
      </c>
      <c r="S25" s="364">
        <v>0</v>
      </c>
      <c r="T25" s="366"/>
      <c r="U25" s="364">
        <v>2</v>
      </c>
      <c r="V25" s="364"/>
      <c r="W25" s="2" t="s">
        <v>8</v>
      </c>
      <c r="X25" s="364">
        <v>0</v>
      </c>
      <c r="Y25" s="366"/>
      <c r="Z25" s="360"/>
      <c r="AA25" s="361"/>
      <c r="AB25" s="361"/>
      <c r="AC25" s="362"/>
      <c r="AM25" s="19"/>
      <c r="AN25" s="19"/>
      <c r="AO25" s="19"/>
    </row>
    <row r="26" spans="1:41" s="21" customFormat="1" ht="15" customHeight="1">
      <c r="A26" s="341">
        <v>2</v>
      </c>
      <c r="B26" s="491" t="s">
        <v>285</v>
      </c>
      <c r="C26" s="491"/>
      <c r="D26" s="491"/>
      <c r="E26" s="492" t="s">
        <v>107</v>
      </c>
      <c r="F26" s="492"/>
      <c r="G26" s="492" t="s">
        <v>391</v>
      </c>
      <c r="H26" s="492"/>
      <c r="I26" s="492"/>
      <c r="J26" s="494"/>
      <c r="K26" s="63"/>
      <c r="L26" s="346" t="str">
        <f>IF(K27="","",IF(K27&gt;N27,"○","×"))</f>
        <v>×</v>
      </c>
      <c r="M26" s="346"/>
      <c r="N26" s="346"/>
      <c r="O26" s="63"/>
      <c r="P26" s="347"/>
      <c r="Q26" s="348"/>
      <c r="R26" s="348"/>
      <c r="S26" s="348"/>
      <c r="T26" s="378"/>
      <c r="U26" s="63"/>
      <c r="V26" s="346" t="str">
        <f>IF(U27="","",IF(U27&gt;X27,"○","×"))</f>
        <v>×</v>
      </c>
      <c r="W26" s="346"/>
      <c r="X26" s="346"/>
      <c r="Y26" s="63"/>
      <c r="Z26" s="329">
        <f>IF(AND(L26="",Q26="",V26=""),"",COUNTIF(K26:Y27,"○")*2+COUNTIF(K26:Y27,"×"))</f>
        <v>2</v>
      </c>
      <c r="AA26" s="330"/>
      <c r="AB26" s="330">
        <f>IF(Z26="","",RANK(Z26,Z24:AA29,))</f>
        <v>3</v>
      </c>
      <c r="AC26" s="333"/>
      <c r="AJ26" s="21" t="str">
        <f>D23&amp;AB26</f>
        <v>Ｃ3</v>
      </c>
      <c r="AK26" s="21" t="str">
        <f>B26</f>
        <v>藤原</v>
      </c>
      <c r="AL26" s="21" t="str">
        <f>B27</f>
        <v>熊野</v>
      </c>
      <c r="AM26" s="19" t="str">
        <f>E26</f>
        <v>(愛)</v>
      </c>
      <c r="AN26" s="19" t="str">
        <f>G26</f>
        <v>帝友クラブ</v>
      </c>
      <c r="AO26" s="19" t="str">
        <f>IF(G27="",G26,G27)</f>
        <v>媛卓会</v>
      </c>
    </row>
    <row r="27" spans="1:41" s="21" customFormat="1" ht="15" customHeight="1">
      <c r="A27" s="408"/>
      <c r="B27" s="321" t="s">
        <v>415</v>
      </c>
      <c r="C27" s="321"/>
      <c r="D27" s="321"/>
      <c r="E27" s="478"/>
      <c r="F27" s="478"/>
      <c r="G27" s="478" t="s">
        <v>416</v>
      </c>
      <c r="H27" s="478"/>
      <c r="I27" s="478"/>
      <c r="J27" s="479"/>
      <c r="K27" s="374">
        <f>IF(S25="","",S25)</f>
        <v>0</v>
      </c>
      <c r="L27" s="374"/>
      <c r="M27" s="5" t="s">
        <v>8</v>
      </c>
      <c r="N27" s="374">
        <f>IF(P25="","",P25)</f>
        <v>2</v>
      </c>
      <c r="O27" s="374"/>
      <c r="P27" s="379"/>
      <c r="Q27" s="380"/>
      <c r="R27" s="380"/>
      <c r="S27" s="380"/>
      <c r="T27" s="381"/>
      <c r="U27" s="374">
        <v>0</v>
      </c>
      <c r="V27" s="374"/>
      <c r="W27" s="5" t="s">
        <v>8</v>
      </c>
      <c r="X27" s="374">
        <v>2</v>
      </c>
      <c r="Y27" s="374"/>
      <c r="Z27" s="368"/>
      <c r="AA27" s="369"/>
      <c r="AB27" s="369"/>
      <c r="AC27" s="370"/>
      <c r="AM27" s="19"/>
      <c r="AN27" s="19"/>
      <c r="AO27" s="19"/>
    </row>
    <row r="28" spans="1:41" s="21" customFormat="1" ht="15" customHeight="1">
      <c r="A28" s="341">
        <v>3</v>
      </c>
      <c r="B28" s="482" t="s">
        <v>226</v>
      </c>
      <c r="C28" s="482"/>
      <c r="D28" s="482"/>
      <c r="E28" s="492" t="s">
        <v>108</v>
      </c>
      <c r="F28" s="492"/>
      <c r="G28" s="492" t="s">
        <v>417</v>
      </c>
      <c r="H28" s="492"/>
      <c r="I28" s="492"/>
      <c r="J28" s="494"/>
      <c r="K28" s="66"/>
      <c r="L28" s="346" t="str">
        <f>IF(K29="","",IF(K29&gt;N29,"○","×"))</f>
        <v>×</v>
      </c>
      <c r="M28" s="346"/>
      <c r="N28" s="346"/>
      <c r="O28" s="63"/>
      <c r="P28" s="64"/>
      <c r="Q28" s="346" t="str">
        <f>IF(P29="","",IF(P29&gt;S29,"○","×"))</f>
        <v>○</v>
      </c>
      <c r="R28" s="346"/>
      <c r="S28" s="346"/>
      <c r="T28" s="67"/>
      <c r="U28" s="348"/>
      <c r="V28" s="348"/>
      <c r="W28" s="348"/>
      <c r="X28" s="348"/>
      <c r="Y28" s="349"/>
      <c r="Z28" s="360">
        <f>IF(AND(L28="",Q28="",V28=""),"",COUNTIF(K28:Y29,"○")*2+COUNTIF(K28:Y29,"×"))</f>
        <v>3</v>
      </c>
      <c r="AA28" s="361"/>
      <c r="AB28" s="361">
        <f>IF(Z28="","",RANK(Z28,Z24:AA29,))</f>
        <v>2</v>
      </c>
      <c r="AC28" s="362"/>
      <c r="AJ28" s="21" t="str">
        <f>D23&amp;AB28</f>
        <v>Ｃ2</v>
      </c>
      <c r="AK28" s="21" t="str">
        <f>B28</f>
        <v>西村</v>
      </c>
      <c r="AL28" s="21" t="str">
        <f>B29</f>
        <v>橋田</v>
      </c>
      <c r="AM28" s="19" t="str">
        <f>E28</f>
        <v>(高)</v>
      </c>
      <c r="AN28" s="19" t="str">
        <f>G28</f>
        <v>ＴＥＡＭ２５</v>
      </c>
      <c r="AO28" s="19" t="str">
        <f>IF(G29="",G28,G29)</f>
        <v>ピンポン館</v>
      </c>
    </row>
    <row r="29" spans="1:41" s="21" customFormat="1" ht="15" customHeight="1">
      <c r="A29" s="342"/>
      <c r="B29" s="308" t="s">
        <v>202</v>
      </c>
      <c r="C29" s="308"/>
      <c r="D29" s="308"/>
      <c r="E29" s="472"/>
      <c r="F29" s="472"/>
      <c r="G29" s="472" t="s">
        <v>90</v>
      </c>
      <c r="H29" s="472"/>
      <c r="I29" s="472"/>
      <c r="J29" s="476"/>
      <c r="K29" s="335">
        <f>IF(X25="","",X25)</f>
        <v>0</v>
      </c>
      <c r="L29" s="336"/>
      <c r="M29" s="6" t="s">
        <v>8</v>
      </c>
      <c r="N29" s="336">
        <f>IF(U25="","",U25)</f>
        <v>2</v>
      </c>
      <c r="O29" s="336"/>
      <c r="P29" s="339">
        <f>IF(X27="","",X27)</f>
        <v>2</v>
      </c>
      <c r="Q29" s="336"/>
      <c r="R29" s="6" t="s">
        <v>8</v>
      </c>
      <c r="S29" s="336">
        <f>IF(U27="","",U27)</f>
        <v>0</v>
      </c>
      <c r="T29" s="340"/>
      <c r="U29" s="351"/>
      <c r="V29" s="351"/>
      <c r="W29" s="351"/>
      <c r="X29" s="351"/>
      <c r="Y29" s="352"/>
      <c r="Z29" s="331"/>
      <c r="AA29" s="332"/>
      <c r="AB29" s="332"/>
      <c r="AC29" s="334"/>
    </row>
    <row r="30" spans="1:41" s="21" customFormat="1" ht="5.0999999999999996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41" s="21" customFormat="1" ht="15" customHeight="1">
      <c r="A31" s="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338">
        <v>6</v>
      </c>
      <c r="Z31" s="338"/>
      <c r="AA31" s="337" t="s">
        <v>2</v>
      </c>
      <c r="AB31" s="338"/>
      <c r="AC31" s="338"/>
    </row>
    <row r="32" spans="1:41" s="21" customFormat="1" ht="15" customHeight="1">
      <c r="A32" s="25"/>
      <c r="B32" s="29"/>
      <c r="C32" s="29"/>
      <c r="D32" s="4" t="s">
        <v>6</v>
      </c>
      <c r="E32" s="483" t="s">
        <v>25</v>
      </c>
      <c r="F32" s="392"/>
      <c r="G32" s="392"/>
      <c r="H32" s="29"/>
      <c r="I32" s="29"/>
      <c r="J32" s="26"/>
      <c r="K32" s="484" t="str">
        <f>B33</f>
        <v>山田</v>
      </c>
      <c r="L32" s="484"/>
      <c r="M32" s="36" t="s">
        <v>18</v>
      </c>
      <c r="N32" s="484" t="str">
        <f>B34</f>
        <v>村上</v>
      </c>
      <c r="O32" s="484"/>
      <c r="P32" s="486" t="str">
        <f>B35</f>
        <v>米田</v>
      </c>
      <c r="Q32" s="484"/>
      <c r="R32" s="36" t="s">
        <v>18</v>
      </c>
      <c r="S32" s="484" t="str">
        <f>B36</f>
        <v>岩崎</v>
      </c>
      <c r="T32" s="487"/>
      <c r="U32" s="484" t="str">
        <f>B37</f>
        <v>高橋</v>
      </c>
      <c r="V32" s="484"/>
      <c r="W32" s="36" t="s">
        <v>18</v>
      </c>
      <c r="X32" s="484" t="str">
        <f>B38</f>
        <v>羽多野</v>
      </c>
      <c r="Y32" s="484"/>
      <c r="Z32" s="395" t="s">
        <v>17</v>
      </c>
      <c r="AA32" s="396"/>
      <c r="AB32" s="397" t="s">
        <v>13</v>
      </c>
      <c r="AC32" s="398"/>
    </row>
    <row r="33" spans="1:41" s="21" customFormat="1" ht="15" customHeight="1">
      <c r="A33" s="408">
        <v>1</v>
      </c>
      <c r="B33" s="470" t="s">
        <v>143</v>
      </c>
      <c r="C33" s="470"/>
      <c r="D33" s="470"/>
      <c r="E33" s="492" t="s">
        <v>108</v>
      </c>
      <c r="F33" s="492"/>
      <c r="G33" s="492" t="s">
        <v>86</v>
      </c>
      <c r="H33" s="492"/>
      <c r="I33" s="492"/>
      <c r="J33" s="494"/>
      <c r="K33" s="485"/>
      <c r="L33" s="485"/>
      <c r="M33" s="485"/>
      <c r="N33" s="485"/>
      <c r="O33" s="485"/>
      <c r="P33" s="48"/>
      <c r="Q33" s="388" t="str">
        <f>IF(P34="","",IF(P34&gt;S34,"○","×"))</f>
        <v>×</v>
      </c>
      <c r="R33" s="388"/>
      <c r="S33" s="388"/>
      <c r="T33" s="59"/>
      <c r="U33" s="58"/>
      <c r="V33" s="388" t="str">
        <f>IF(U34="","",IF(U34&gt;X34,"○","×"))</f>
        <v>○</v>
      </c>
      <c r="W33" s="388"/>
      <c r="X33" s="388"/>
      <c r="Y33" s="59"/>
      <c r="Z33" s="495">
        <f>IF(AND(L33="",Q33="",V33=""),"",COUNTIF(K33:Y34,"○")*2+COUNTIF(K33:Y34,"×"))</f>
        <v>3</v>
      </c>
      <c r="AA33" s="496"/>
      <c r="AB33" s="496">
        <f>IF(Z33="","",RANK(Z33,Z33:AA38,))</f>
        <v>2</v>
      </c>
      <c r="AC33" s="497"/>
      <c r="AJ33" s="21" t="str">
        <f>D32&amp;AB33</f>
        <v>Ｄ2</v>
      </c>
      <c r="AK33" s="21" t="str">
        <f>B33</f>
        <v>山田</v>
      </c>
      <c r="AL33" s="21" t="str">
        <f>B34</f>
        <v>村上</v>
      </c>
      <c r="AM33" s="19" t="str">
        <f>E33</f>
        <v>(高)</v>
      </c>
      <c r="AN33" s="19" t="str">
        <f>G33</f>
        <v>黒潮クラブ</v>
      </c>
      <c r="AO33" s="19" t="str">
        <f>IF(G34="",G33,G34)</f>
        <v>黒潮クラブ</v>
      </c>
    </row>
    <row r="34" spans="1:41" s="21" customFormat="1" ht="15" customHeight="1">
      <c r="A34" s="408"/>
      <c r="B34" s="371" t="s">
        <v>114</v>
      </c>
      <c r="C34" s="371"/>
      <c r="D34" s="371"/>
      <c r="E34" s="478"/>
      <c r="F34" s="478"/>
      <c r="G34" s="478"/>
      <c r="H34" s="478"/>
      <c r="I34" s="478"/>
      <c r="J34" s="479"/>
      <c r="K34" s="357"/>
      <c r="L34" s="357"/>
      <c r="M34" s="357"/>
      <c r="N34" s="357"/>
      <c r="O34" s="357"/>
      <c r="P34" s="365">
        <v>1</v>
      </c>
      <c r="Q34" s="364"/>
      <c r="R34" s="2" t="s">
        <v>8</v>
      </c>
      <c r="S34" s="364">
        <v>2</v>
      </c>
      <c r="T34" s="366"/>
      <c r="U34" s="364">
        <v>2</v>
      </c>
      <c r="V34" s="364"/>
      <c r="W34" s="2" t="s">
        <v>8</v>
      </c>
      <c r="X34" s="364">
        <v>0</v>
      </c>
      <c r="Y34" s="366"/>
      <c r="Z34" s="360"/>
      <c r="AA34" s="361"/>
      <c r="AB34" s="361"/>
      <c r="AC34" s="362"/>
      <c r="AM34" s="19"/>
      <c r="AN34" s="19"/>
      <c r="AO34" s="19"/>
    </row>
    <row r="35" spans="1:41" s="21" customFormat="1" ht="15" customHeight="1">
      <c r="A35" s="399">
        <v>2</v>
      </c>
      <c r="B35" s="491" t="s">
        <v>418</v>
      </c>
      <c r="C35" s="491"/>
      <c r="D35" s="491"/>
      <c r="E35" s="492" t="s">
        <v>106</v>
      </c>
      <c r="F35" s="492"/>
      <c r="G35" s="492" t="s">
        <v>419</v>
      </c>
      <c r="H35" s="492"/>
      <c r="I35" s="492"/>
      <c r="J35" s="494"/>
      <c r="K35" s="63"/>
      <c r="L35" s="346" t="str">
        <f>IF(K36="","",IF(K36&gt;N36,"○","×"))</f>
        <v>○</v>
      </c>
      <c r="M35" s="346"/>
      <c r="N35" s="346"/>
      <c r="O35" s="63"/>
      <c r="P35" s="347"/>
      <c r="Q35" s="348"/>
      <c r="R35" s="348"/>
      <c r="S35" s="348"/>
      <c r="T35" s="378"/>
      <c r="U35" s="63"/>
      <c r="V35" s="346" t="str">
        <f>IF(U36="","",IF(U36&gt;X36,"○","×"))</f>
        <v>○</v>
      </c>
      <c r="W35" s="346"/>
      <c r="X35" s="346"/>
      <c r="Y35" s="63"/>
      <c r="Z35" s="329">
        <f>IF(AND(L35="",Q35="",V35=""),"",COUNTIF(K35:Y36,"○")*2+COUNTIF(K35:Y36,"×"))</f>
        <v>4</v>
      </c>
      <c r="AA35" s="330"/>
      <c r="AB35" s="330">
        <f>IF(Z35="","",RANK(Z35,Z33:AA38,))</f>
        <v>1</v>
      </c>
      <c r="AC35" s="333"/>
      <c r="AJ35" s="21" t="str">
        <f>D32&amp;AB35</f>
        <v>Ｄ1</v>
      </c>
      <c r="AK35" s="21" t="str">
        <f>B35</f>
        <v>米田</v>
      </c>
      <c r="AL35" s="21" t="str">
        <f>B36</f>
        <v>岩崎</v>
      </c>
      <c r="AM35" s="19" t="str">
        <f>E35</f>
        <v>(香)</v>
      </c>
      <c r="AN35" s="19" t="str">
        <f>G35</f>
        <v>香川昴</v>
      </c>
      <c r="AO35" s="19" t="str">
        <f>IF(G36="",G35,G36)</f>
        <v>クローバ</v>
      </c>
    </row>
    <row r="36" spans="1:41" s="21" customFormat="1" ht="15" customHeight="1">
      <c r="A36" s="384"/>
      <c r="B36" s="371" t="s">
        <v>254</v>
      </c>
      <c r="C36" s="371"/>
      <c r="D36" s="371"/>
      <c r="E36" s="480"/>
      <c r="F36" s="480"/>
      <c r="G36" s="480" t="s">
        <v>381</v>
      </c>
      <c r="H36" s="480"/>
      <c r="I36" s="480"/>
      <c r="J36" s="481"/>
      <c r="K36" s="374">
        <f>IF(S34="","",S34)</f>
        <v>2</v>
      </c>
      <c r="L36" s="374"/>
      <c r="M36" s="5" t="s">
        <v>8</v>
      </c>
      <c r="N36" s="374">
        <f>IF(P34="","",P34)</f>
        <v>1</v>
      </c>
      <c r="O36" s="374"/>
      <c r="P36" s="379"/>
      <c r="Q36" s="380"/>
      <c r="R36" s="380"/>
      <c r="S36" s="380"/>
      <c r="T36" s="381"/>
      <c r="U36" s="374">
        <v>2</v>
      </c>
      <c r="V36" s="374"/>
      <c r="W36" s="5" t="s">
        <v>8</v>
      </c>
      <c r="X36" s="374">
        <v>0</v>
      </c>
      <c r="Y36" s="374"/>
      <c r="Z36" s="368"/>
      <c r="AA36" s="369"/>
      <c r="AB36" s="369"/>
      <c r="AC36" s="370"/>
      <c r="AM36" s="19"/>
      <c r="AN36" s="19"/>
      <c r="AO36" s="19"/>
    </row>
    <row r="37" spans="1:41" s="21" customFormat="1" ht="15" customHeight="1">
      <c r="A37" s="341">
        <v>3</v>
      </c>
      <c r="B37" s="482" t="s">
        <v>559</v>
      </c>
      <c r="C37" s="482"/>
      <c r="D37" s="482"/>
      <c r="E37" s="492" t="s">
        <v>107</v>
      </c>
      <c r="F37" s="492"/>
      <c r="G37" s="492" t="s">
        <v>97</v>
      </c>
      <c r="H37" s="492"/>
      <c r="I37" s="492"/>
      <c r="J37" s="494"/>
      <c r="K37" s="66"/>
      <c r="L37" s="346" t="str">
        <f>IF(K38="","",IF(K38&gt;N38,"○","×"))</f>
        <v>×</v>
      </c>
      <c r="M37" s="346"/>
      <c r="N37" s="346"/>
      <c r="O37" s="63"/>
      <c r="P37" s="64"/>
      <c r="Q37" s="346" t="str">
        <f>IF(P38="","",IF(P38&gt;S38,"○","×"))</f>
        <v>×</v>
      </c>
      <c r="R37" s="346"/>
      <c r="S37" s="346"/>
      <c r="T37" s="67"/>
      <c r="U37" s="348"/>
      <c r="V37" s="348"/>
      <c r="W37" s="348"/>
      <c r="X37" s="348"/>
      <c r="Y37" s="349"/>
      <c r="Z37" s="360">
        <f>IF(AND(L37="",Q37="",V37=""),"",COUNTIF(K37:Y38,"○")*2+COUNTIF(K37:Y38,"×"))</f>
        <v>2</v>
      </c>
      <c r="AA37" s="361"/>
      <c r="AB37" s="361">
        <f>IF(Z37="","",RANK(Z37,Z33:AA38,))</f>
        <v>3</v>
      </c>
      <c r="AC37" s="362"/>
      <c r="AJ37" s="21" t="str">
        <f>D32&amp;AB37</f>
        <v>Ｄ3</v>
      </c>
      <c r="AK37" s="21" t="str">
        <f>B37</f>
        <v>高橋</v>
      </c>
      <c r="AL37" s="21" t="str">
        <f>B38</f>
        <v>羽多野</v>
      </c>
      <c r="AM37" s="19" t="str">
        <f>E37</f>
        <v>(愛)</v>
      </c>
      <c r="AN37" s="19" t="str">
        <f>G37</f>
        <v>さつき会</v>
      </c>
      <c r="AO37" s="19" t="str">
        <f>IF(G38="",G37,G38)</f>
        <v>さつき会</v>
      </c>
    </row>
    <row r="38" spans="1:41" s="21" customFormat="1" ht="15" customHeight="1">
      <c r="A38" s="342"/>
      <c r="B38" s="308" t="s">
        <v>410</v>
      </c>
      <c r="C38" s="308"/>
      <c r="D38" s="308"/>
      <c r="E38" s="472"/>
      <c r="F38" s="472"/>
      <c r="G38" s="472"/>
      <c r="H38" s="472"/>
      <c r="I38" s="472"/>
      <c r="J38" s="476"/>
      <c r="K38" s="335">
        <f>IF(X34="","",X34)</f>
        <v>0</v>
      </c>
      <c r="L38" s="336"/>
      <c r="M38" s="6" t="s">
        <v>8</v>
      </c>
      <c r="N38" s="336">
        <f>IF(U34="","",U34)</f>
        <v>2</v>
      </c>
      <c r="O38" s="336"/>
      <c r="P38" s="339">
        <f>IF(X36="","",X36)</f>
        <v>0</v>
      </c>
      <c r="Q38" s="336"/>
      <c r="R38" s="6" t="s">
        <v>8</v>
      </c>
      <c r="S38" s="336">
        <f>IF(U36="","",U36)</f>
        <v>2</v>
      </c>
      <c r="T38" s="340"/>
      <c r="U38" s="351"/>
      <c r="V38" s="351"/>
      <c r="W38" s="351"/>
      <c r="X38" s="351"/>
      <c r="Y38" s="352"/>
      <c r="Z38" s="331"/>
      <c r="AA38" s="332"/>
      <c r="AB38" s="332"/>
      <c r="AC38" s="334"/>
    </row>
    <row r="39" spans="1:41" s="21" customFormat="1" ht="5.0999999999999996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41" s="21" customFormat="1" ht="15" customHeight="1">
      <c r="A40" s="2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38">
        <v>7</v>
      </c>
      <c r="Z40" s="338"/>
      <c r="AA40" s="337" t="s">
        <v>2</v>
      </c>
      <c r="AB40" s="338"/>
      <c r="AC40" s="338"/>
    </row>
    <row r="41" spans="1:41" s="21" customFormat="1" ht="15" customHeight="1">
      <c r="A41" s="25"/>
      <c r="B41" s="29"/>
      <c r="C41" s="29"/>
      <c r="D41" s="4" t="s">
        <v>19</v>
      </c>
      <c r="E41" s="483" t="s">
        <v>25</v>
      </c>
      <c r="F41" s="392"/>
      <c r="G41" s="392"/>
      <c r="H41" s="29"/>
      <c r="I41" s="29"/>
      <c r="J41" s="26"/>
      <c r="K41" s="484" t="str">
        <f>B42</f>
        <v>山本</v>
      </c>
      <c r="L41" s="484"/>
      <c r="M41" s="36" t="s">
        <v>18</v>
      </c>
      <c r="N41" s="484" t="str">
        <f>B43</f>
        <v>青木</v>
      </c>
      <c r="O41" s="484"/>
      <c r="P41" s="486" t="str">
        <f>B44</f>
        <v>森</v>
      </c>
      <c r="Q41" s="484"/>
      <c r="R41" s="36" t="s">
        <v>18</v>
      </c>
      <c r="S41" s="484" t="str">
        <f>B45</f>
        <v>岩本</v>
      </c>
      <c r="T41" s="487"/>
      <c r="U41" s="484" t="str">
        <f>B46</f>
        <v>若山</v>
      </c>
      <c r="V41" s="484"/>
      <c r="W41" s="36" t="s">
        <v>18</v>
      </c>
      <c r="X41" s="484" t="str">
        <f>B47</f>
        <v>秋山</v>
      </c>
      <c r="Y41" s="484"/>
      <c r="Z41" s="395" t="s">
        <v>17</v>
      </c>
      <c r="AA41" s="396"/>
      <c r="AB41" s="397" t="s">
        <v>13</v>
      </c>
      <c r="AC41" s="398"/>
    </row>
    <row r="42" spans="1:41" s="21" customFormat="1" ht="15" customHeight="1">
      <c r="A42" s="408">
        <v>1</v>
      </c>
      <c r="B42" s="470" t="s">
        <v>164</v>
      </c>
      <c r="C42" s="470"/>
      <c r="D42" s="470"/>
      <c r="E42" s="478" t="s">
        <v>107</v>
      </c>
      <c r="F42" s="478"/>
      <c r="G42" s="492" t="s">
        <v>391</v>
      </c>
      <c r="H42" s="492"/>
      <c r="I42" s="492"/>
      <c r="J42" s="494"/>
      <c r="K42" s="485"/>
      <c r="L42" s="485"/>
      <c r="M42" s="485"/>
      <c r="N42" s="485"/>
      <c r="O42" s="485"/>
      <c r="P42" s="48"/>
      <c r="Q42" s="388" t="str">
        <f>IF(P43="","",IF(P43&gt;S43,"○","×"))</f>
        <v>○</v>
      </c>
      <c r="R42" s="388"/>
      <c r="S42" s="388"/>
      <c r="T42" s="59"/>
      <c r="U42" s="58"/>
      <c r="V42" s="388" t="str">
        <f>IF(U43="","",IF(U43&gt;X43,"○","×"))</f>
        <v>×</v>
      </c>
      <c r="W42" s="388"/>
      <c r="X42" s="388"/>
      <c r="Y42" s="59"/>
      <c r="Z42" s="495">
        <f>IF(AND(L42="",Q42="",V42=""),"",COUNTIF(K42:Y43,"○")*2+COUNTIF(K42:Y43,"×"))</f>
        <v>3</v>
      </c>
      <c r="AA42" s="496"/>
      <c r="AB42" s="496">
        <f>IF(Z42="","",RANK(Z42,Z42:AA47,))</f>
        <v>2</v>
      </c>
      <c r="AC42" s="497"/>
      <c r="AJ42" s="21" t="str">
        <f>D41&amp;AB42</f>
        <v>Ｅ2</v>
      </c>
      <c r="AK42" s="21" t="str">
        <f>B42</f>
        <v>山本</v>
      </c>
      <c r="AL42" s="21" t="str">
        <f>B43</f>
        <v>青木</v>
      </c>
      <c r="AM42" s="19" t="str">
        <f>E42</f>
        <v>(愛)</v>
      </c>
      <c r="AN42" s="19" t="str">
        <f>G42</f>
        <v>帝友クラブ</v>
      </c>
      <c r="AO42" s="19">
        <f>IF(G43="",G42,G43)</f>
        <v>2015</v>
      </c>
    </row>
    <row r="43" spans="1:41" s="21" customFormat="1" ht="15" customHeight="1">
      <c r="A43" s="408"/>
      <c r="B43" s="321" t="s">
        <v>390</v>
      </c>
      <c r="C43" s="321"/>
      <c r="D43" s="321"/>
      <c r="E43" s="478"/>
      <c r="F43" s="478"/>
      <c r="G43" s="478">
        <v>2015</v>
      </c>
      <c r="H43" s="478"/>
      <c r="I43" s="478"/>
      <c r="J43" s="479"/>
      <c r="K43" s="357"/>
      <c r="L43" s="357"/>
      <c r="M43" s="357"/>
      <c r="N43" s="357"/>
      <c r="O43" s="357"/>
      <c r="P43" s="365">
        <v>2</v>
      </c>
      <c r="Q43" s="364"/>
      <c r="R43" s="2" t="s">
        <v>8</v>
      </c>
      <c r="S43" s="364">
        <v>0</v>
      </c>
      <c r="T43" s="366"/>
      <c r="U43" s="364">
        <v>0</v>
      </c>
      <c r="V43" s="364"/>
      <c r="W43" s="2" t="s">
        <v>8</v>
      </c>
      <c r="X43" s="364">
        <v>2</v>
      </c>
      <c r="Y43" s="366"/>
      <c r="Z43" s="360"/>
      <c r="AA43" s="361"/>
      <c r="AB43" s="361"/>
      <c r="AC43" s="362"/>
      <c r="AM43" s="19"/>
      <c r="AN43" s="19"/>
      <c r="AO43" s="19"/>
    </row>
    <row r="44" spans="1:41" s="21" customFormat="1" ht="15" customHeight="1">
      <c r="A44" s="341">
        <v>2</v>
      </c>
      <c r="B44" s="482" t="s">
        <v>420</v>
      </c>
      <c r="C44" s="482"/>
      <c r="D44" s="482"/>
      <c r="E44" s="492" t="s">
        <v>105</v>
      </c>
      <c r="F44" s="492"/>
      <c r="G44" s="492" t="s">
        <v>87</v>
      </c>
      <c r="H44" s="492"/>
      <c r="I44" s="492"/>
      <c r="J44" s="494"/>
      <c r="K44" s="63"/>
      <c r="L44" s="346" t="str">
        <f>IF(K45="","",IF(K45&gt;N45,"○","×"))</f>
        <v>×</v>
      </c>
      <c r="M44" s="346"/>
      <c r="N44" s="346"/>
      <c r="O44" s="63"/>
      <c r="P44" s="347"/>
      <c r="Q44" s="348"/>
      <c r="R44" s="348"/>
      <c r="S44" s="348"/>
      <c r="T44" s="378"/>
      <c r="U44" s="63"/>
      <c r="V44" s="346" t="str">
        <f>IF(U45="","",IF(U45&gt;X45,"○","×"))</f>
        <v>×</v>
      </c>
      <c r="W44" s="346"/>
      <c r="X44" s="346"/>
      <c r="Y44" s="63"/>
      <c r="Z44" s="329">
        <f>IF(AND(L44="",Q44="",V44=""),"",COUNTIF(K44:Y45,"○")*2+COUNTIF(K44:Y45,"×"))</f>
        <v>2</v>
      </c>
      <c r="AA44" s="330"/>
      <c r="AB44" s="330">
        <f>IF(Z44="","",RANK(Z44,Z42:AA47,))</f>
        <v>3</v>
      </c>
      <c r="AC44" s="333"/>
      <c r="AJ44" s="21" t="str">
        <f>D41&amp;AB44</f>
        <v>Ｅ3</v>
      </c>
      <c r="AK44" s="21" t="str">
        <f>B44</f>
        <v>森</v>
      </c>
      <c r="AL44" s="21" t="str">
        <f>B45</f>
        <v>岩本</v>
      </c>
      <c r="AM44" s="19" t="str">
        <f>E44</f>
        <v>(徳)</v>
      </c>
      <c r="AN44" s="19" t="str">
        <f>G44</f>
        <v>北島クラブ</v>
      </c>
      <c r="AO44" s="19" t="str">
        <f>IF(G45="",G44,G45)</f>
        <v>北島クラブ</v>
      </c>
    </row>
    <row r="45" spans="1:41" s="21" customFormat="1" ht="15" customHeight="1">
      <c r="A45" s="353"/>
      <c r="B45" s="371" t="s">
        <v>175</v>
      </c>
      <c r="C45" s="371"/>
      <c r="D45" s="371"/>
      <c r="E45" s="480"/>
      <c r="F45" s="480"/>
      <c r="G45" s="480"/>
      <c r="H45" s="480"/>
      <c r="I45" s="480"/>
      <c r="J45" s="481"/>
      <c r="K45" s="374">
        <f>IF(S43="","",S43)</f>
        <v>0</v>
      </c>
      <c r="L45" s="374"/>
      <c r="M45" s="5" t="s">
        <v>8</v>
      </c>
      <c r="N45" s="374">
        <f>IF(P43="","",P43)</f>
        <v>2</v>
      </c>
      <c r="O45" s="374"/>
      <c r="P45" s="379"/>
      <c r="Q45" s="380"/>
      <c r="R45" s="380"/>
      <c r="S45" s="380"/>
      <c r="T45" s="381"/>
      <c r="U45" s="374">
        <v>1</v>
      </c>
      <c r="V45" s="374"/>
      <c r="W45" s="5" t="s">
        <v>8</v>
      </c>
      <c r="X45" s="374">
        <v>2</v>
      </c>
      <c r="Y45" s="374"/>
      <c r="Z45" s="368"/>
      <c r="AA45" s="369"/>
      <c r="AB45" s="369"/>
      <c r="AC45" s="370"/>
      <c r="AM45" s="19"/>
      <c r="AN45" s="19"/>
      <c r="AO45" s="19"/>
    </row>
    <row r="46" spans="1:41" s="21" customFormat="1" ht="15" customHeight="1">
      <c r="A46" s="399">
        <v>3</v>
      </c>
      <c r="B46" s="482" t="s">
        <v>204</v>
      </c>
      <c r="C46" s="482"/>
      <c r="D46" s="482"/>
      <c r="E46" s="478" t="s">
        <v>106</v>
      </c>
      <c r="F46" s="478"/>
      <c r="G46" s="492" t="s">
        <v>904</v>
      </c>
      <c r="H46" s="492"/>
      <c r="I46" s="492"/>
      <c r="J46" s="494"/>
      <c r="K46" s="66"/>
      <c r="L46" s="346" t="str">
        <f>IF(K47="","",IF(K47&gt;N47,"○","×"))</f>
        <v>○</v>
      </c>
      <c r="M46" s="346"/>
      <c r="N46" s="346"/>
      <c r="O46" s="63"/>
      <c r="P46" s="64"/>
      <c r="Q46" s="346" t="str">
        <f>IF(P47="","",IF(P47&gt;S47,"○","×"))</f>
        <v>○</v>
      </c>
      <c r="R46" s="346"/>
      <c r="S46" s="346"/>
      <c r="T46" s="67"/>
      <c r="U46" s="348"/>
      <c r="V46" s="348"/>
      <c r="W46" s="348"/>
      <c r="X46" s="348"/>
      <c r="Y46" s="349"/>
      <c r="Z46" s="360">
        <f>IF(AND(L46="",Q46="",V46=""),"",COUNTIF(K46:Y47,"○")*2+COUNTIF(K46:Y47,"×"))</f>
        <v>4</v>
      </c>
      <c r="AA46" s="361"/>
      <c r="AB46" s="361">
        <f>IF(Z46="","",RANK(Z46,Z42:AA47,))</f>
        <v>1</v>
      </c>
      <c r="AC46" s="362"/>
      <c r="AJ46" s="21" t="str">
        <f>D41&amp;AB46</f>
        <v>Ｅ1</v>
      </c>
      <c r="AK46" s="21" t="str">
        <f>B46</f>
        <v>若山</v>
      </c>
      <c r="AL46" s="21" t="str">
        <f>B47</f>
        <v>秋山</v>
      </c>
      <c r="AM46" s="19" t="str">
        <f>E46</f>
        <v>(香)</v>
      </c>
      <c r="AN46" s="19" t="str">
        <f>G46</f>
        <v>ヴィスポことひら</v>
      </c>
      <c r="AO46" s="19" t="str">
        <f>IF(G47="",G46,G47)</f>
        <v>ヴィスポことひら</v>
      </c>
    </row>
    <row r="47" spans="1:41" s="21" customFormat="1" ht="15" customHeight="1">
      <c r="A47" s="442"/>
      <c r="B47" s="308" t="s">
        <v>205</v>
      </c>
      <c r="C47" s="308"/>
      <c r="D47" s="308"/>
      <c r="E47" s="472"/>
      <c r="F47" s="472"/>
      <c r="G47" s="472"/>
      <c r="H47" s="472"/>
      <c r="I47" s="472"/>
      <c r="J47" s="476"/>
      <c r="K47" s="335">
        <f>IF(X43="","",X43)</f>
        <v>2</v>
      </c>
      <c r="L47" s="336"/>
      <c r="M47" s="6" t="s">
        <v>8</v>
      </c>
      <c r="N47" s="336">
        <f>IF(U43="","",U43)</f>
        <v>0</v>
      </c>
      <c r="O47" s="336"/>
      <c r="P47" s="339">
        <f>IF(X45="","",X45)</f>
        <v>2</v>
      </c>
      <c r="Q47" s="336"/>
      <c r="R47" s="6" t="s">
        <v>8</v>
      </c>
      <c r="S47" s="336">
        <f>IF(U45="","",U45)</f>
        <v>1</v>
      </c>
      <c r="T47" s="340"/>
      <c r="U47" s="351"/>
      <c r="V47" s="351"/>
      <c r="W47" s="351"/>
      <c r="X47" s="351"/>
      <c r="Y47" s="352"/>
      <c r="Z47" s="331"/>
      <c r="AA47" s="332"/>
      <c r="AB47" s="332"/>
      <c r="AC47" s="334"/>
    </row>
    <row r="48" spans="1:41" s="21" customFormat="1" ht="5.0999999999999996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41" s="21" customFormat="1" ht="15" customHeight="1">
      <c r="A49" s="2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38">
        <v>7</v>
      </c>
      <c r="Z49" s="338"/>
      <c r="AA49" s="337" t="s">
        <v>2</v>
      </c>
      <c r="AB49" s="338"/>
      <c r="AC49" s="338"/>
    </row>
    <row r="50" spans="1:41" s="21" customFormat="1" ht="15" customHeight="1">
      <c r="A50" s="25"/>
      <c r="B50" s="29"/>
      <c r="C50" s="29"/>
      <c r="D50" s="4" t="s">
        <v>20</v>
      </c>
      <c r="E50" s="483" t="s">
        <v>25</v>
      </c>
      <c r="F50" s="392"/>
      <c r="G50" s="392"/>
      <c r="H50" s="29"/>
      <c r="I50" s="29"/>
      <c r="J50" s="26"/>
      <c r="K50" s="484" t="str">
        <f>B51</f>
        <v>高松</v>
      </c>
      <c r="L50" s="484"/>
      <c r="M50" s="36" t="s">
        <v>18</v>
      </c>
      <c r="N50" s="484" t="str">
        <f>B52</f>
        <v>高松</v>
      </c>
      <c r="O50" s="484"/>
      <c r="P50" s="486" t="str">
        <f>B53</f>
        <v>吉田</v>
      </c>
      <c r="Q50" s="484"/>
      <c r="R50" s="36" t="s">
        <v>18</v>
      </c>
      <c r="S50" s="484" t="str">
        <f>B54</f>
        <v>栗野</v>
      </c>
      <c r="T50" s="487"/>
      <c r="U50" s="484" t="str">
        <f>B55</f>
        <v>荒滝</v>
      </c>
      <c r="V50" s="484"/>
      <c r="W50" s="36" t="s">
        <v>18</v>
      </c>
      <c r="X50" s="484" t="str">
        <f>B56</f>
        <v>渡部</v>
      </c>
      <c r="Y50" s="484"/>
      <c r="Z50" s="395" t="s">
        <v>17</v>
      </c>
      <c r="AA50" s="396"/>
      <c r="AB50" s="397" t="s">
        <v>13</v>
      </c>
      <c r="AC50" s="398"/>
    </row>
    <row r="51" spans="1:41" s="21" customFormat="1" ht="15" customHeight="1">
      <c r="A51" s="408">
        <v>1</v>
      </c>
      <c r="B51" s="470" t="s">
        <v>150</v>
      </c>
      <c r="C51" s="470"/>
      <c r="D51" s="470"/>
      <c r="E51" s="492" t="s">
        <v>108</v>
      </c>
      <c r="F51" s="492"/>
      <c r="G51" s="492" t="s">
        <v>86</v>
      </c>
      <c r="H51" s="492"/>
      <c r="I51" s="492"/>
      <c r="J51" s="494"/>
      <c r="K51" s="485"/>
      <c r="L51" s="485"/>
      <c r="M51" s="485"/>
      <c r="N51" s="485"/>
      <c r="O51" s="485"/>
      <c r="P51" s="48"/>
      <c r="Q51" s="388" t="str">
        <f>IF(P52="","",IF(P52&gt;S52,"○","×"))</f>
        <v>○</v>
      </c>
      <c r="R51" s="388"/>
      <c r="S51" s="388"/>
      <c r="T51" s="59"/>
      <c r="U51" s="58"/>
      <c r="V51" s="388" t="str">
        <f>IF(U52="","",IF(U52&gt;X52,"○","×"))</f>
        <v>○</v>
      </c>
      <c r="W51" s="388"/>
      <c r="X51" s="388"/>
      <c r="Y51" s="59"/>
      <c r="Z51" s="495">
        <f>IF(AND(L51="",Q51="",V51=""),"",COUNTIF(K51:Y52,"○")*2+COUNTIF(K51:Y52,"×"))</f>
        <v>4</v>
      </c>
      <c r="AA51" s="496"/>
      <c r="AB51" s="496">
        <f>IF(Z51="","",RANK(Z51,Z51:AA56,))</f>
        <v>1</v>
      </c>
      <c r="AC51" s="497"/>
      <c r="AJ51" s="21" t="str">
        <f>D50&amp;AB51</f>
        <v>Ｆ1</v>
      </c>
      <c r="AK51" s="21" t="str">
        <f>B51</f>
        <v>高松</v>
      </c>
      <c r="AL51" s="21" t="str">
        <f>B52</f>
        <v>高松</v>
      </c>
      <c r="AM51" s="19" t="str">
        <f>E51</f>
        <v>(高)</v>
      </c>
      <c r="AN51" s="19" t="str">
        <f>G51</f>
        <v>黒潮クラブ</v>
      </c>
      <c r="AO51" s="19" t="str">
        <f>IF(G52="",G51,G52)</f>
        <v>黒潮クラブ</v>
      </c>
    </row>
    <row r="52" spans="1:41" s="21" customFormat="1" ht="15" customHeight="1">
      <c r="A52" s="408"/>
      <c r="B52" s="371" t="s">
        <v>150</v>
      </c>
      <c r="C52" s="371"/>
      <c r="D52" s="371"/>
      <c r="E52" s="478"/>
      <c r="F52" s="478"/>
      <c r="G52" s="478"/>
      <c r="H52" s="478"/>
      <c r="I52" s="478"/>
      <c r="J52" s="479"/>
      <c r="K52" s="357"/>
      <c r="L52" s="357"/>
      <c r="M52" s="357"/>
      <c r="N52" s="357"/>
      <c r="O52" s="357"/>
      <c r="P52" s="365">
        <v>2</v>
      </c>
      <c r="Q52" s="364"/>
      <c r="R52" s="2" t="s">
        <v>8</v>
      </c>
      <c r="S52" s="364">
        <v>1</v>
      </c>
      <c r="T52" s="366"/>
      <c r="U52" s="364">
        <v>2</v>
      </c>
      <c r="V52" s="364"/>
      <c r="W52" s="2" t="s">
        <v>8</v>
      </c>
      <c r="X52" s="364">
        <v>0</v>
      </c>
      <c r="Y52" s="366"/>
      <c r="Z52" s="360"/>
      <c r="AA52" s="361"/>
      <c r="AB52" s="361"/>
      <c r="AC52" s="362"/>
      <c r="AM52" s="19"/>
      <c r="AN52" s="19"/>
      <c r="AO52" s="19"/>
    </row>
    <row r="53" spans="1:41" s="21" customFormat="1" ht="15" customHeight="1">
      <c r="A53" s="399">
        <v>2</v>
      </c>
      <c r="B53" s="491" t="s">
        <v>268</v>
      </c>
      <c r="C53" s="491"/>
      <c r="D53" s="491"/>
      <c r="E53" s="492" t="s">
        <v>106</v>
      </c>
      <c r="F53" s="492"/>
      <c r="G53" s="492" t="s">
        <v>408</v>
      </c>
      <c r="H53" s="492"/>
      <c r="I53" s="492"/>
      <c r="J53" s="494"/>
      <c r="K53" s="63"/>
      <c r="L53" s="346" t="str">
        <f>IF(K54="","",IF(K54&gt;N54,"○","×"))</f>
        <v>×</v>
      </c>
      <c r="M53" s="346"/>
      <c r="N53" s="346"/>
      <c r="O53" s="63"/>
      <c r="P53" s="347"/>
      <c r="Q53" s="348"/>
      <c r="R53" s="348"/>
      <c r="S53" s="348"/>
      <c r="T53" s="378"/>
      <c r="U53" s="63"/>
      <c r="V53" s="346" t="str">
        <f>IF(U54="","",IF(U54&gt;X54,"○","×"))</f>
        <v>○</v>
      </c>
      <c r="W53" s="346"/>
      <c r="X53" s="346"/>
      <c r="Y53" s="63"/>
      <c r="Z53" s="329">
        <f>IF(AND(L53="",Q53="",V53=""),"",COUNTIF(K53:Y54,"○")*2+COUNTIF(K53:Y54,"×"))</f>
        <v>3</v>
      </c>
      <c r="AA53" s="330"/>
      <c r="AB53" s="330">
        <f>IF(Z53="","",RANK(Z53,Z51:AA56,))</f>
        <v>2</v>
      </c>
      <c r="AC53" s="333"/>
      <c r="AJ53" s="21" t="str">
        <f>D50&amp;AB53</f>
        <v>Ｆ2</v>
      </c>
      <c r="AK53" s="21" t="str">
        <f>B53</f>
        <v>吉田</v>
      </c>
      <c r="AL53" s="21" t="str">
        <f>B54</f>
        <v>栗野</v>
      </c>
      <c r="AM53" s="19" t="str">
        <f>E53</f>
        <v>(香)</v>
      </c>
      <c r="AN53" s="19" t="str">
        <f>G53</f>
        <v>高松卓愛クラブ</v>
      </c>
      <c r="AO53" s="19" t="str">
        <f>IF(G54="",G53,G54)</f>
        <v>高松卓愛クラブ</v>
      </c>
    </row>
    <row r="54" spans="1:41" s="21" customFormat="1" ht="15" customHeight="1">
      <c r="A54" s="384"/>
      <c r="B54" s="371" t="s">
        <v>255</v>
      </c>
      <c r="C54" s="371"/>
      <c r="D54" s="371"/>
      <c r="E54" s="480"/>
      <c r="F54" s="480"/>
      <c r="G54" s="480"/>
      <c r="H54" s="480"/>
      <c r="I54" s="480"/>
      <c r="J54" s="481"/>
      <c r="K54" s="374">
        <f>IF(S52="","",S52)</f>
        <v>1</v>
      </c>
      <c r="L54" s="374"/>
      <c r="M54" s="5" t="s">
        <v>8</v>
      </c>
      <c r="N54" s="374">
        <f>IF(P52="","",P52)</f>
        <v>2</v>
      </c>
      <c r="O54" s="374"/>
      <c r="P54" s="379"/>
      <c r="Q54" s="380"/>
      <c r="R54" s="380"/>
      <c r="S54" s="380"/>
      <c r="T54" s="381"/>
      <c r="U54" s="374">
        <v>2</v>
      </c>
      <c r="V54" s="374"/>
      <c r="W54" s="5" t="s">
        <v>8</v>
      </c>
      <c r="X54" s="374">
        <v>0</v>
      </c>
      <c r="Y54" s="374"/>
      <c r="Z54" s="368"/>
      <c r="AA54" s="369"/>
      <c r="AB54" s="369"/>
      <c r="AC54" s="370"/>
      <c r="AM54" s="19"/>
      <c r="AN54" s="19"/>
      <c r="AO54" s="19"/>
    </row>
    <row r="55" spans="1:41" s="21" customFormat="1" ht="15" customHeight="1">
      <c r="A55" s="341">
        <v>3</v>
      </c>
      <c r="B55" s="482" t="s">
        <v>422</v>
      </c>
      <c r="C55" s="482"/>
      <c r="D55" s="482"/>
      <c r="E55" s="492" t="s">
        <v>107</v>
      </c>
      <c r="F55" s="492"/>
      <c r="G55" s="492" t="s">
        <v>423</v>
      </c>
      <c r="H55" s="492"/>
      <c r="I55" s="492"/>
      <c r="J55" s="494"/>
      <c r="K55" s="66"/>
      <c r="L55" s="346" t="str">
        <f>IF(K56="","",IF(K56&gt;N56,"○","×"))</f>
        <v>×</v>
      </c>
      <c r="M55" s="346"/>
      <c r="N55" s="346"/>
      <c r="O55" s="63"/>
      <c r="P55" s="64"/>
      <c r="Q55" s="346" t="str">
        <f>IF(P56="","",IF(P56&gt;S56,"○","×"))</f>
        <v>×</v>
      </c>
      <c r="R55" s="346"/>
      <c r="S55" s="346"/>
      <c r="T55" s="67"/>
      <c r="U55" s="348"/>
      <c r="V55" s="348"/>
      <c r="W55" s="348"/>
      <c r="X55" s="348"/>
      <c r="Y55" s="349"/>
      <c r="Z55" s="360">
        <f>IF(AND(L55="",Q55="",V55=""),"",COUNTIF(K55:Y56,"○")*2+COUNTIF(K55:Y56,"×"))</f>
        <v>2</v>
      </c>
      <c r="AA55" s="361"/>
      <c r="AB55" s="361">
        <f>IF(Z55="","",RANK(Z55,Z51:AA56,))</f>
        <v>3</v>
      </c>
      <c r="AC55" s="362"/>
      <c r="AJ55" s="21" t="str">
        <f>D50&amp;AB55</f>
        <v>Ｆ3</v>
      </c>
      <c r="AK55" s="21" t="str">
        <f>B55</f>
        <v>荒滝</v>
      </c>
      <c r="AL55" s="21" t="str">
        <f>B56</f>
        <v>渡部</v>
      </c>
      <c r="AM55" s="19" t="str">
        <f>E55</f>
        <v>(愛)</v>
      </c>
      <c r="AN55" s="19" t="str">
        <f>G55</f>
        <v>ＥＦＴ</v>
      </c>
      <c r="AO55" s="19" t="str">
        <f>IF(G56="",G55,G56)</f>
        <v>あたごクラブ</v>
      </c>
    </row>
    <row r="56" spans="1:41" s="21" customFormat="1" ht="15" customHeight="1">
      <c r="A56" s="342"/>
      <c r="B56" s="308" t="s">
        <v>119</v>
      </c>
      <c r="C56" s="308"/>
      <c r="D56" s="308"/>
      <c r="E56" s="472"/>
      <c r="F56" s="472"/>
      <c r="G56" s="472" t="s">
        <v>424</v>
      </c>
      <c r="H56" s="472"/>
      <c r="I56" s="472"/>
      <c r="J56" s="476"/>
      <c r="K56" s="335">
        <f>IF(X52="","",X52)</f>
        <v>0</v>
      </c>
      <c r="L56" s="336"/>
      <c r="M56" s="6" t="s">
        <v>8</v>
      </c>
      <c r="N56" s="336">
        <f>IF(U52="","",U52)</f>
        <v>2</v>
      </c>
      <c r="O56" s="336"/>
      <c r="P56" s="339">
        <f>IF(X54="","",X54)</f>
        <v>0</v>
      </c>
      <c r="Q56" s="336"/>
      <c r="R56" s="6" t="s">
        <v>8</v>
      </c>
      <c r="S56" s="336">
        <f>IF(U54="","",U54)</f>
        <v>2</v>
      </c>
      <c r="T56" s="340"/>
      <c r="U56" s="351"/>
      <c r="V56" s="351"/>
      <c r="W56" s="351"/>
      <c r="X56" s="351"/>
      <c r="Y56" s="352"/>
      <c r="Z56" s="331"/>
      <c r="AA56" s="332"/>
      <c r="AB56" s="332"/>
      <c r="AC56" s="334"/>
    </row>
    <row r="57" spans="1:41" ht="21" customHeight="1">
      <c r="D57" s="401" t="s">
        <v>427</v>
      </c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1"/>
    </row>
    <row r="58" spans="1:41" ht="8.1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"/>
    </row>
    <row r="59" spans="1:41" ht="15" customHeight="1">
      <c r="B59" s="2" t="s">
        <v>9</v>
      </c>
      <c r="C59" s="321" t="s">
        <v>1</v>
      </c>
      <c r="D59" s="321"/>
      <c r="E59" s="321"/>
      <c r="F59" s="321"/>
      <c r="G59" s="321"/>
      <c r="H59" s="2" t="s">
        <v>10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41" s="21" customFormat="1" ht="15" customHeight="1">
      <c r="A60" s="2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338">
        <v>9</v>
      </c>
      <c r="Z60" s="338"/>
      <c r="AA60" s="337" t="s">
        <v>2</v>
      </c>
      <c r="AB60" s="338"/>
      <c r="AC60" s="338"/>
    </row>
    <row r="61" spans="1:41" s="21" customFormat="1" ht="15" customHeight="1">
      <c r="A61" s="25"/>
      <c r="B61" s="29"/>
      <c r="C61" s="29"/>
      <c r="D61" s="4" t="s">
        <v>21</v>
      </c>
      <c r="E61" s="483" t="s">
        <v>25</v>
      </c>
      <c r="F61" s="392"/>
      <c r="G61" s="392"/>
      <c r="H61" s="29"/>
      <c r="I61" s="29"/>
      <c r="J61" s="26"/>
      <c r="K61" s="484" t="str">
        <f>B62</f>
        <v>木内</v>
      </c>
      <c r="L61" s="484"/>
      <c r="M61" s="36" t="s">
        <v>18</v>
      </c>
      <c r="N61" s="484" t="str">
        <f>B63</f>
        <v>武知</v>
      </c>
      <c r="O61" s="484"/>
      <c r="P61" s="486" t="str">
        <f>B64</f>
        <v>越智</v>
      </c>
      <c r="Q61" s="484"/>
      <c r="R61" s="36" t="s">
        <v>18</v>
      </c>
      <c r="S61" s="484" t="str">
        <f>B65</f>
        <v>浅野</v>
      </c>
      <c r="T61" s="487"/>
      <c r="U61" s="484" t="str">
        <f>B66</f>
        <v>鶴尾</v>
      </c>
      <c r="V61" s="484"/>
      <c r="W61" s="36" t="s">
        <v>18</v>
      </c>
      <c r="X61" s="484" t="str">
        <f>B67</f>
        <v>鶴尾</v>
      </c>
      <c r="Y61" s="484"/>
      <c r="Z61" s="395" t="s">
        <v>17</v>
      </c>
      <c r="AA61" s="396"/>
      <c r="AB61" s="397" t="s">
        <v>13</v>
      </c>
      <c r="AC61" s="398"/>
    </row>
    <row r="62" spans="1:41" s="21" customFormat="1" ht="15" customHeight="1">
      <c r="A62" s="408">
        <v>1</v>
      </c>
      <c r="B62" s="470" t="s">
        <v>209</v>
      </c>
      <c r="C62" s="470"/>
      <c r="D62" s="470"/>
      <c r="E62" s="492" t="s">
        <v>105</v>
      </c>
      <c r="F62" s="492"/>
      <c r="G62" s="492" t="s">
        <v>92</v>
      </c>
      <c r="H62" s="492"/>
      <c r="I62" s="492"/>
      <c r="J62" s="494"/>
      <c r="K62" s="485"/>
      <c r="L62" s="485"/>
      <c r="M62" s="485"/>
      <c r="N62" s="485"/>
      <c r="O62" s="485"/>
      <c r="P62" s="48"/>
      <c r="Q62" s="388" t="s">
        <v>929</v>
      </c>
      <c r="R62" s="388"/>
      <c r="S62" s="388"/>
      <c r="T62" s="59"/>
      <c r="U62" s="58"/>
      <c r="V62" s="388" t="str">
        <f>IF(U63="","",IF(U63&gt;X63,"○","×"))</f>
        <v>○</v>
      </c>
      <c r="W62" s="388"/>
      <c r="X62" s="388"/>
      <c r="Y62" s="59"/>
      <c r="Z62" s="495">
        <f>IF(AND(L62="",Q62="",V62=""),"",COUNTIF(K62:Y63,"○")*2+COUNTIF(K62:Y63,"×"))</f>
        <v>4</v>
      </c>
      <c r="AA62" s="496"/>
      <c r="AB62" s="496">
        <f>IF(Z62="","",RANK(Z62,Z62:AA67,))</f>
        <v>1</v>
      </c>
      <c r="AC62" s="497"/>
      <c r="AJ62" s="21" t="str">
        <f>D61&amp;AB62</f>
        <v>Ｇ1</v>
      </c>
      <c r="AK62" s="21" t="str">
        <f>B62</f>
        <v>木内</v>
      </c>
      <c r="AL62" s="21" t="str">
        <f>B63</f>
        <v>武知</v>
      </c>
      <c r="AM62" s="19" t="str">
        <f>E62</f>
        <v>(徳)</v>
      </c>
      <c r="AN62" s="19" t="str">
        <f>G62</f>
        <v>国府クラブ</v>
      </c>
      <c r="AO62" s="19" t="str">
        <f>IF(G63="",G62,G63)</f>
        <v>国府クラブ</v>
      </c>
    </row>
    <row r="63" spans="1:41" s="21" customFormat="1" ht="15" customHeight="1">
      <c r="A63" s="408"/>
      <c r="B63" s="321" t="s">
        <v>214</v>
      </c>
      <c r="C63" s="321"/>
      <c r="D63" s="321"/>
      <c r="E63" s="478"/>
      <c r="F63" s="478"/>
      <c r="G63" s="478"/>
      <c r="H63" s="478"/>
      <c r="I63" s="478"/>
      <c r="J63" s="479"/>
      <c r="K63" s="357"/>
      <c r="L63" s="357"/>
      <c r="M63" s="357"/>
      <c r="N63" s="357"/>
      <c r="O63" s="357"/>
      <c r="P63" s="365" t="s">
        <v>926</v>
      </c>
      <c r="Q63" s="364"/>
      <c r="R63" s="166" t="s">
        <v>8</v>
      </c>
      <c r="S63" s="364" t="s">
        <v>927</v>
      </c>
      <c r="T63" s="366"/>
      <c r="U63" s="364">
        <v>2</v>
      </c>
      <c r="V63" s="364"/>
      <c r="W63" s="2" t="s">
        <v>8</v>
      </c>
      <c r="X63" s="364">
        <v>0</v>
      </c>
      <c r="Y63" s="366"/>
      <c r="Z63" s="360"/>
      <c r="AA63" s="361"/>
      <c r="AB63" s="361"/>
      <c r="AC63" s="362"/>
      <c r="AM63" s="19"/>
      <c r="AN63" s="19"/>
      <c r="AO63" s="19"/>
    </row>
    <row r="64" spans="1:41" s="21" customFormat="1" ht="15" customHeight="1">
      <c r="A64" s="341">
        <v>2</v>
      </c>
      <c r="B64" s="482" t="s">
        <v>199</v>
      </c>
      <c r="C64" s="482"/>
      <c r="D64" s="482"/>
      <c r="E64" s="492" t="s">
        <v>107</v>
      </c>
      <c r="F64" s="492"/>
      <c r="G64" s="492" t="s">
        <v>201</v>
      </c>
      <c r="H64" s="492"/>
      <c r="I64" s="492"/>
      <c r="J64" s="494"/>
      <c r="K64" s="63"/>
      <c r="L64" s="346" t="str">
        <f>IF(K65="","",IF(K65&gt;N65,"○","×"))</f>
        <v>×</v>
      </c>
      <c r="M64" s="346"/>
      <c r="N64" s="346"/>
      <c r="O64" s="63"/>
      <c r="P64" s="347"/>
      <c r="Q64" s="348"/>
      <c r="R64" s="348"/>
      <c r="S64" s="348"/>
      <c r="T64" s="378"/>
      <c r="U64" s="63"/>
      <c r="V64" s="346" t="str">
        <f>IF(U65="","",IF(U65&gt;X65,"○","×"))</f>
        <v>×</v>
      </c>
      <c r="W64" s="346"/>
      <c r="X64" s="346"/>
      <c r="Y64" s="63"/>
      <c r="Z64" s="329">
        <v>0</v>
      </c>
      <c r="AA64" s="330"/>
      <c r="AB64" s="330">
        <f>IF(Z64="","",RANK(Z64,Z62:AA67,))</f>
        <v>3</v>
      </c>
      <c r="AC64" s="333"/>
      <c r="AJ64" s="21" t="str">
        <f>D61&amp;AB64</f>
        <v>Ｇ3</v>
      </c>
      <c r="AK64" s="21" t="str">
        <f>B64</f>
        <v>越智</v>
      </c>
      <c r="AL64" s="21" t="str">
        <f>B65</f>
        <v>浅野</v>
      </c>
      <c r="AM64" s="19" t="str">
        <f>E64</f>
        <v>(愛)</v>
      </c>
      <c r="AN64" s="19" t="str">
        <f>G64</f>
        <v>ぷちとまと</v>
      </c>
      <c r="AO64" s="19" t="str">
        <f>IF(G65="",G64,G65)</f>
        <v>ぷちとまと</v>
      </c>
    </row>
    <row r="65" spans="1:41" s="21" customFormat="1" ht="15" customHeight="1">
      <c r="A65" s="353"/>
      <c r="B65" s="371" t="s">
        <v>200</v>
      </c>
      <c r="C65" s="371"/>
      <c r="D65" s="371"/>
      <c r="E65" s="480"/>
      <c r="F65" s="480"/>
      <c r="G65" s="480"/>
      <c r="H65" s="480"/>
      <c r="I65" s="480"/>
      <c r="J65" s="481"/>
      <c r="K65" s="374" t="s">
        <v>928</v>
      </c>
      <c r="L65" s="374"/>
      <c r="M65" s="169" t="s">
        <v>8</v>
      </c>
      <c r="N65" s="374" t="s">
        <v>927</v>
      </c>
      <c r="O65" s="374"/>
      <c r="P65" s="379"/>
      <c r="Q65" s="380"/>
      <c r="R65" s="380"/>
      <c r="S65" s="380"/>
      <c r="T65" s="381"/>
      <c r="U65" s="374" t="s">
        <v>928</v>
      </c>
      <c r="V65" s="374"/>
      <c r="W65" s="169" t="s">
        <v>8</v>
      </c>
      <c r="X65" s="374" t="s">
        <v>927</v>
      </c>
      <c r="Y65" s="374"/>
      <c r="Z65" s="368"/>
      <c r="AA65" s="369"/>
      <c r="AB65" s="369"/>
      <c r="AC65" s="370"/>
      <c r="AM65" s="19"/>
      <c r="AN65" s="19"/>
      <c r="AO65" s="19"/>
    </row>
    <row r="66" spans="1:41" s="21" customFormat="1" ht="15" customHeight="1">
      <c r="A66" s="399">
        <v>3</v>
      </c>
      <c r="B66" s="482" t="s">
        <v>224</v>
      </c>
      <c r="C66" s="482"/>
      <c r="D66" s="482"/>
      <c r="E66" s="478" t="s">
        <v>106</v>
      </c>
      <c r="F66" s="478"/>
      <c r="G66" s="492" t="s">
        <v>408</v>
      </c>
      <c r="H66" s="492"/>
      <c r="I66" s="492"/>
      <c r="J66" s="494"/>
      <c r="K66" s="66"/>
      <c r="L66" s="346" t="str">
        <f>IF(K67="","",IF(K67&gt;N67,"○","×"))</f>
        <v>×</v>
      </c>
      <c r="M66" s="346"/>
      <c r="N66" s="346"/>
      <c r="O66" s="63"/>
      <c r="P66" s="239"/>
      <c r="Q66" s="346" t="s">
        <v>929</v>
      </c>
      <c r="R66" s="346"/>
      <c r="S66" s="346"/>
      <c r="T66" s="67"/>
      <c r="U66" s="348"/>
      <c r="V66" s="348"/>
      <c r="W66" s="348"/>
      <c r="X66" s="348"/>
      <c r="Y66" s="349"/>
      <c r="Z66" s="360">
        <f>IF(AND(L66="",Q66="",V66=""),"",COUNTIF(K66:Y67,"○")*2+COUNTIF(K66:Y67,"×"))</f>
        <v>3</v>
      </c>
      <c r="AA66" s="361"/>
      <c r="AB66" s="361">
        <f>IF(Z66="","",RANK(Z66,Z62:AA67,))</f>
        <v>2</v>
      </c>
      <c r="AC66" s="362"/>
      <c r="AJ66" s="21" t="str">
        <f>D61&amp;AB66</f>
        <v>Ｇ2</v>
      </c>
      <c r="AK66" s="21" t="str">
        <f>B66</f>
        <v>鶴尾</v>
      </c>
      <c r="AL66" s="21" t="str">
        <f>B67</f>
        <v>鶴尾</v>
      </c>
      <c r="AM66" s="19" t="str">
        <f>E66</f>
        <v>(香)</v>
      </c>
      <c r="AN66" s="19" t="str">
        <f>G66</f>
        <v>高松卓愛クラブ</v>
      </c>
      <c r="AO66" s="19" t="str">
        <f>IF(G67="",G66,G67)</f>
        <v>高松卓愛クラブ</v>
      </c>
    </row>
    <row r="67" spans="1:41" s="21" customFormat="1" ht="15" customHeight="1">
      <c r="A67" s="442"/>
      <c r="B67" s="308" t="s">
        <v>224</v>
      </c>
      <c r="C67" s="308"/>
      <c r="D67" s="308"/>
      <c r="E67" s="480"/>
      <c r="F67" s="480"/>
      <c r="G67" s="480"/>
      <c r="H67" s="480"/>
      <c r="I67" s="480"/>
      <c r="J67" s="481"/>
      <c r="K67" s="335">
        <f>IF(X63="","",X63)</f>
        <v>0</v>
      </c>
      <c r="L67" s="336"/>
      <c r="M67" s="6" t="s">
        <v>8</v>
      </c>
      <c r="N67" s="336">
        <f>IF(U63="","",U63)</f>
        <v>2</v>
      </c>
      <c r="O67" s="336"/>
      <c r="P67" s="339" t="s">
        <v>926</v>
      </c>
      <c r="Q67" s="336"/>
      <c r="R67" s="164" t="s">
        <v>8</v>
      </c>
      <c r="S67" s="336" t="s">
        <v>927</v>
      </c>
      <c r="T67" s="340"/>
      <c r="U67" s="351"/>
      <c r="V67" s="351"/>
      <c r="W67" s="351"/>
      <c r="X67" s="351"/>
      <c r="Y67" s="352"/>
      <c r="Z67" s="331"/>
      <c r="AA67" s="332"/>
      <c r="AB67" s="332"/>
      <c r="AC67" s="334"/>
    </row>
    <row r="68" spans="1:41" s="21" customFormat="1" ht="4.5" customHeight="1">
      <c r="A68" s="34"/>
      <c r="B68" s="81"/>
      <c r="C68" s="81"/>
      <c r="D68" s="81"/>
      <c r="E68" s="82"/>
      <c r="F68" s="82"/>
      <c r="G68" s="82"/>
      <c r="H68" s="82"/>
      <c r="I68" s="82"/>
      <c r="J68" s="82"/>
      <c r="K68" s="78"/>
      <c r="L68" s="78"/>
      <c r="M68" s="10"/>
      <c r="N68" s="78"/>
      <c r="O68" s="78"/>
      <c r="P68" s="78"/>
      <c r="Q68" s="78"/>
      <c r="R68" s="10"/>
      <c r="S68" s="78"/>
      <c r="T68" s="78"/>
      <c r="U68" s="34"/>
      <c r="V68" s="34"/>
      <c r="W68" s="34"/>
      <c r="X68" s="34"/>
      <c r="Y68" s="34"/>
      <c r="Z68" s="34"/>
      <c r="AA68" s="34"/>
      <c r="AB68" s="34"/>
      <c r="AC68" s="34"/>
    </row>
    <row r="69" spans="1:41" s="21" customFormat="1" ht="15" customHeight="1">
      <c r="A69" s="2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338">
        <v>8</v>
      </c>
      <c r="Z69" s="338"/>
      <c r="AA69" s="337" t="s">
        <v>2</v>
      </c>
      <c r="AB69" s="338"/>
      <c r="AC69" s="338"/>
    </row>
    <row r="70" spans="1:41" s="21" customFormat="1" ht="15" customHeight="1">
      <c r="A70" s="25"/>
      <c r="B70" s="29"/>
      <c r="C70" s="29"/>
      <c r="D70" s="4" t="s">
        <v>22</v>
      </c>
      <c r="E70" s="483" t="s">
        <v>25</v>
      </c>
      <c r="F70" s="392"/>
      <c r="G70" s="392"/>
      <c r="H70" s="29"/>
      <c r="I70" s="29"/>
      <c r="J70" s="26"/>
      <c r="K70" s="484" t="str">
        <f>B71</f>
        <v>杉村</v>
      </c>
      <c r="L70" s="484"/>
      <c r="M70" s="36" t="s">
        <v>18</v>
      </c>
      <c r="N70" s="484" t="str">
        <f>B72</f>
        <v>川人</v>
      </c>
      <c r="O70" s="484"/>
      <c r="P70" s="486" t="str">
        <f>B73</f>
        <v>福谷</v>
      </c>
      <c r="Q70" s="484"/>
      <c r="R70" s="36" t="s">
        <v>18</v>
      </c>
      <c r="S70" s="484" t="str">
        <f>B74</f>
        <v>瀬川</v>
      </c>
      <c r="T70" s="487"/>
      <c r="U70" s="484" t="str">
        <f>B75</f>
        <v>芳地</v>
      </c>
      <c r="V70" s="484"/>
      <c r="W70" s="36" t="s">
        <v>18</v>
      </c>
      <c r="X70" s="484" t="str">
        <f>B76</f>
        <v>武川</v>
      </c>
      <c r="Y70" s="484"/>
      <c r="Z70" s="395" t="s">
        <v>17</v>
      </c>
      <c r="AA70" s="396"/>
      <c r="AB70" s="397" t="s">
        <v>13</v>
      </c>
      <c r="AC70" s="398"/>
    </row>
    <row r="71" spans="1:41" s="21" customFormat="1" ht="15" customHeight="1">
      <c r="A71" s="408">
        <v>1</v>
      </c>
      <c r="B71" s="470" t="s">
        <v>158</v>
      </c>
      <c r="C71" s="470"/>
      <c r="D71" s="470"/>
      <c r="E71" s="478" t="s">
        <v>105</v>
      </c>
      <c r="F71" s="478"/>
      <c r="G71" s="471" t="s">
        <v>300</v>
      </c>
      <c r="H71" s="471"/>
      <c r="I71" s="471"/>
      <c r="J71" s="473"/>
      <c r="K71" s="485"/>
      <c r="L71" s="485"/>
      <c r="M71" s="485"/>
      <c r="N71" s="485"/>
      <c r="O71" s="485"/>
      <c r="P71" s="48"/>
      <c r="Q71" s="388" t="s">
        <v>929</v>
      </c>
      <c r="R71" s="388"/>
      <c r="S71" s="388"/>
      <c r="T71" s="59"/>
      <c r="U71" s="58"/>
      <c r="V71" s="388" t="str">
        <f>IF(U72="","",IF(U72&gt;X72,"○","×"))</f>
        <v>○</v>
      </c>
      <c r="W71" s="388"/>
      <c r="X71" s="388"/>
      <c r="Y71" s="59"/>
      <c r="Z71" s="495">
        <f>IF(AND(L71="",Q71="",V71=""),"",COUNTIF(K71:Y72,"○")*2+COUNTIF(K71:Y72,"×"))</f>
        <v>4</v>
      </c>
      <c r="AA71" s="496"/>
      <c r="AB71" s="496">
        <f>IF(Z71="","",RANK(Z71,Z71:AA76,))</f>
        <v>1</v>
      </c>
      <c r="AC71" s="497"/>
      <c r="AJ71" s="21" t="str">
        <f>D70&amp;AB71</f>
        <v>Ｈ1</v>
      </c>
      <c r="AK71" s="21" t="str">
        <f>B71</f>
        <v>杉村</v>
      </c>
      <c r="AL71" s="21" t="str">
        <f>B72</f>
        <v>川人</v>
      </c>
      <c r="AM71" s="19" t="str">
        <f>E71</f>
        <v>(徳)</v>
      </c>
      <c r="AN71" s="19" t="str">
        <f>G71</f>
        <v>チームHIURA</v>
      </c>
      <c r="AO71" s="19" t="str">
        <f>IF(G72="",G71,G72)</f>
        <v>チームHIURA</v>
      </c>
    </row>
    <row r="72" spans="1:41" s="21" customFormat="1" ht="15" customHeight="1">
      <c r="A72" s="408"/>
      <c r="B72" s="371" t="s">
        <v>318</v>
      </c>
      <c r="C72" s="371"/>
      <c r="D72" s="371"/>
      <c r="E72" s="480"/>
      <c r="F72" s="480"/>
      <c r="G72" s="480"/>
      <c r="H72" s="480"/>
      <c r="I72" s="480"/>
      <c r="J72" s="481"/>
      <c r="K72" s="357"/>
      <c r="L72" s="357"/>
      <c r="M72" s="357"/>
      <c r="N72" s="357"/>
      <c r="O72" s="357"/>
      <c r="P72" s="365" t="s">
        <v>926</v>
      </c>
      <c r="Q72" s="364"/>
      <c r="R72" s="2" t="s">
        <v>8</v>
      </c>
      <c r="S72" s="364" t="s">
        <v>927</v>
      </c>
      <c r="T72" s="366"/>
      <c r="U72" s="364">
        <v>2</v>
      </c>
      <c r="V72" s="364"/>
      <c r="W72" s="2" t="s">
        <v>8</v>
      </c>
      <c r="X72" s="364">
        <v>0</v>
      </c>
      <c r="Y72" s="366"/>
      <c r="Z72" s="360"/>
      <c r="AA72" s="361"/>
      <c r="AB72" s="361"/>
      <c r="AC72" s="362"/>
      <c r="AM72" s="19"/>
      <c r="AN72" s="19"/>
      <c r="AO72" s="19"/>
    </row>
    <row r="73" spans="1:41" s="21" customFormat="1" ht="15" customHeight="1">
      <c r="A73" s="341">
        <v>2</v>
      </c>
      <c r="B73" s="491" t="s">
        <v>211</v>
      </c>
      <c r="C73" s="491"/>
      <c r="D73" s="491"/>
      <c r="E73" s="492" t="s">
        <v>108</v>
      </c>
      <c r="F73" s="492"/>
      <c r="G73" s="492" t="s">
        <v>354</v>
      </c>
      <c r="H73" s="492"/>
      <c r="I73" s="492"/>
      <c r="J73" s="494"/>
      <c r="K73" s="63"/>
      <c r="L73" s="346" t="str">
        <f>IF(K74="","",IF(K74&gt;N74,"○","×"))</f>
        <v>×</v>
      </c>
      <c r="M73" s="346"/>
      <c r="N73" s="346"/>
      <c r="O73" s="63"/>
      <c r="P73" s="347"/>
      <c r="Q73" s="348"/>
      <c r="R73" s="348"/>
      <c r="S73" s="348"/>
      <c r="T73" s="378"/>
      <c r="U73" s="63"/>
      <c r="V73" s="346" t="str">
        <f>IF(U74="","",IF(U74&gt;X74,"○","×"))</f>
        <v>×</v>
      </c>
      <c r="W73" s="346"/>
      <c r="X73" s="346"/>
      <c r="Y73" s="63"/>
      <c r="Z73" s="329">
        <v>0</v>
      </c>
      <c r="AA73" s="330"/>
      <c r="AB73" s="330">
        <f>IF(Z73="","",RANK(Z73,Z71:AA76,))</f>
        <v>3</v>
      </c>
      <c r="AC73" s="333"/>
      <c r="AJ73" s="21" t="str">
        <f>D70&amp;AB73</f>
        <v>Ｈ3</v>
      </c>
      <c r="AK73" s="21" t="str">
        <f>B73</f>
        <v>福谷</v>
      </c>
      <c r="AL73" s="21" t="str">
        <f>B74</f>
        <v>瀬川</v>
      </c>
      <c r="AM73" s="19" t="str">
        <f>E73</f>
        <v>(高)</v>
      </c>
      <c r="AN73" s="19" t="str">
        <f>G73</f>
        <v>ＦＣ江陽</v>
      </c>
      <c r="AO73" s="19" t="str">
        <f>IF(G74="",G73,G74)</f>
        <v>ＦＣ江陽</v>
      </c>
    </row>
    <row r="74" spans="1:41" s="21" customFormat="1" ht="15" customHeight="1">
      <c r="A74" s="408"/>
      <c r="B74" s="321" t="s">
        <v>212</v>
      </c>
      <c r="C74" s="321"/>
      <c r="D74" s="321"/>
      <c r="E74" s="478"/>
      <c r="F74" s="478"/>
      <c r="G74" s="478"/>
      <c r="H74" s="478"/>
      <c r="I74" s="478"/>
      <c r="J74" s="479"/>
      <c r="K74" s="374" t="s">
        <v>928</v>
      </c>
      <c r="L74" s="374"/>
      <c r="M74" s="5" t="s">
        <v>8</v>
      </c>
      <c r="N74" s="374" t="s">
        <v>927</v>
      </c>
      <c r="O74" s="374"/>
      <c r="P74" s="425"/>
      <c r="Q74" s="357"/>
      <c r="R74" s="357"/>
      <c r="S74" s="357"/>
      <c r="T74" s="426"/>
      <c r="U74" s="374" t="s">
        <v>928</v>
      </c>
      <c r="V74" s="374"/>
      <c r="W74" s="169" t="s">
        <v>8</v>
      </c>
      <c r="X74" s="374" t="s">
        <v>927</v>
      </c>
      <c r="Y74" s="374"/>
      <c r="Z74" s="368"/>
      <c r="AA74" s="369"/>
      <c r="AB74" s="369"/>
      <c r="AC74" s="370"/>
      <c r="AM74" s="19"/>
      <c r="AN74" s="19"/>
      <c r="AO74" s="19"/>
    </row>
    <row r="75" spans="1:41" s="21" customFormat="1" ht="15" customHeight="1">
      <c r="A75" s="399">
        <v>3</v>
      </c>
      <c r="B75" s="482" t="s">
        <v>425</v>
      </c>
      <c r="C75" s="482"/>
      <c r="D75" s="482"/>
      <c r="E75" s="492" t="s">
        <v>106</v>
      </c>
      <c r="F75" s="492"/>
      <c r="G75" s="492" t="s">
        <v>299</v>
      </c>
      <c r="H75" s="492"/>
      <c r="I75" s="492"/>
      <c r="J75" s="494"/>
      <c r="K75" s="66"/>
      <c r="L75" s="346" t="str">
        <f>IF(K76="","",IF(K76&gt;N76,"○","×"))</f>
        <v>×</v>
      </c>
      <c r="M75" s="346"/>
      <c r="N75" s="346"/>
      <c r="O75" s="63"/>
      <c r="P75" s="239"/>
      <c r="Q75" s="346" t="s">
        <v>929</v>
      </c>
      <c r="R75" s="346"/>
      <c r="S75" s="346"/>
      <c r="T75" s="67"/>
      <c r="U75" s="348"/>
      <c r="V75" s="348"/>
      <c r="W75" s="348"/>
      <c r="X75" s="348"/>
      <c r="Y75" s="349"/>
      <c r="Z75" s="360">
        <f>IF(AND(L75="",Q75="",V75=""),"",COUNTIF(K75:Y76,"○")*2+COUNTIF(K75:Y76,"×"))</f>
        <v>3</v>
      </c>
      <c r="AA75" s="361"/>
      <c r="AB75" s="361">
        <f>IF(Z75="","",RANK(Z75,Z71:AA76,))</f>
        <v>2</v>
      </c>
      <c r="AC75" s="362"/>
      <c r="AJ75" s="21" t="str">
        <f>D70&amp;AB75</f>
        <v>Ｈ2</v>
      </c>
      <c r="AK75" s="21" t="str">
        <f>B75</f>
        <v>芳地</v>
      </c>
      <c r="AL75" s="21" t="str">
        <f>B76</f>
        <v>武川</v>
      </c>
      <c r="AM75" s="19" t="str">
        <f>E75</f>
        <v>(香)</v>
      </c>
      <c r="AN75" s="19" t="str">
        <f>G75</f>
        <v>みのもん倶楽部</v>
      </c>
      <c r="AO75" s="19" t="str">
        <f>IF(G76="",G75,G76)</f>
        <v>みのもん倶楽部</v>
      </c>
    </row>
    <row r="76" spans="1:41" s="21" customFormat="1" ht="15" customHeight="1">
      <c r="A76" s="442"/>
      <c r="B76" s="308" t="s">
        <v>426</v>
      </c>
      <c r="C76" s="308"/>
      <c r="D76" s="308"/>
      <c r="E76" s="472"/>
      <c r="F76" s="472"/>
      <c r="G76" s="472"/>
      <c r="H76" s="472"/>
      <c r="I76" s="472"/>
      <c r="J76" s="476"/>
      <c r="K76" s="335">
        <f>IF(X72="","",X72)</f>
        <v>0</v>
      </c>
      <c r="L76" s="336"/>
      <c r="M76" s="6" t="s">
        <v>8</v>
      </c>
      <c r="N76" s="336">
        <f>IF(U72="","",U72)</f>
        <v>2</v>
      </c>
      <c r="O76" s="336"/>
      <c r="P76" s="339" t="s">
        <v>926</v>
      </c>
      <c r="Q76" s="336"/>
      <c r="R76" s="164" t="s">
        <v>8</v>
      </c>
      <c r="S76" s="336" t="s">
        <v>927</v>
      </c>
      <c r="T76" s="340"/>
      <c r="U76" s="351"/>
      <c r="V76" s="351"/>
      <c r="W76" s="351"/>
      <c r="X76" s="351"/>
      <c r="Y76" s="352"/>
      <c r="Z76" s="331"/>
      <c r="AA76" s="332"/>
      <c r="AB76" s="332"/>
      <c r="AC76" s="334"/>
    </row>
    <row r="77" spans="1:41" s="21" customFormat="1" ht="12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6"/>
      <c r="L77" s="16"/>
      <c r="M77" s="17"/>
      <c r="N77" s="16"/>
      <c r="O77" s="16"/>
      <c r="P77" s="16"/>
      <c r="Q77" s="16"/>
      <c r="R77" s="17"/>
      <c r="S77" s="16"/>
      <c r="T77" s="16"/>
      <c r="U77" s="17"/>
      <c r="V77" s="17"/>
      <c r="W77" s="17"/>
      <c r="X77" s="17"/>
      <c r="Y77" s="17"/>
      <c r="Z77" s="16"/>
      <c r="AA77" s="16"/>
      <c r="AB77" s="16"/>
      <c r="AC77" s="16"/>
    </row>
    <row r="78" spans="1:41" s="21" customFormat="1" ht="15" customHeight="1">
      <c r="A78" s="358" t="s">
        <v>53</v>
      </c>
      <c r="B78" s="358"/>
      <c r="C78" s="358"/>
      <c r="D78" s="358"/>
      <c r="E78" s="358"/>
      <c r="F78" s="358"/>
      <c r="G78" s="18"/>
      <c r="H78" s="18"/>
      <c r="I78" s="18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9"/>
      <c r="AE78" s="19"/>
      <c r="AF78" s="19"/>
      <c r="AG78" s="19"/>
    </row>
    <row r="79" spans="1:41" s="21" customFormat="1" ht="15" customHeight="1">
      <c r="A79" s="359" t="s">
        <v>45</v>
      </c>
      <c r="B79" s="359"/>
      <c r="C79" s="359"/>
      <c r="D79" s="359"/>
      <c r="E79" s="359"/>
      <c r="F79" s="359"/>
      <c r="G79" s="2" t="s">
        <v>7</v>
      </c>
      <c r="H79" s="17">
        <v>2</v>
      </c>
      <c r="I79" s="17" t="s">
        <v>27</v>
      </c>
      <c r="J79" s="17">
        <v>3</v>
      </c>
      <c r="K79" s="358" t="s">
        <v>50</v>
      </c>
      <c r="L79" s="359"/>
      <c r="M79" s="17"/>
      <c r="N79" s="2" t="s">
        <v>16</v>
      </c>
      <c r="O79" s="17">
        <v>1</v>
      </c>
      <c r="P79" s="17" t="s">
        <v>27</v>
      </c>
      <c r="Q79" s="17">
        <v>3</v>
      </c>
      <c r="R79" s="358" t="s">
        <v>51</v>
      </c>
      <c r="S79" s="359"/>
      <c r="T79" s="17"/>
      <c r="U79" s="2" t="s">
        <v>28</v>
      </c>
      <c r="V79" s="17">
        <v>1</v>
      </c>
      <c r="W79" s="17" t="s">
        <v>27</v>
      </c>
      <c r="X79" s="17">
        <v>2</v>
      </c>
      <c r="Y79" s="358" t="s">
        <v>52</v>
      </c>
      <c r="Z79" s="359"/>
      <c r="AA79" s="17"/>
      <c r="AB79" s="17"/>
      <c r="AC79" s="17"/>
      <c r="AD79" s="17"/>
      <c r="AE79" s="17"/>
      <c r="AF79" s="17"/>
      <c r="AG79" s="17"/>
    </row>
    <row r="80" spans="1:41" s="21" customFormat="1" ht="15" customHeight="1">
      <c r="A80" s="359" t="s">
        <v>46</v>
      </c>
      <c r="B80" s="359"/>
      <c r="C80" s="359"/>
      <c r="D80" s="359"/>
      <c r="E80" s="359"/>
      <c r="F80" s="359"/>
      <c r="G80" s="2" t="s">
        <v>7</v>
      </c>
      <c r="H80" s="17">
        <v>1</v>
      </c>
      <c r="I80" s="17" t="s">
        <v>27</v>
      </c>
      <c r="J80" s="17">
        <v>4</v>
      </c>
      <c r="K80" s="358" t="s">
        <v>51</v>
      </c>
      <c r="L80" s="359"/>
      <c r="M80" s="17"/>
      <c r="N80" s="2" t="s">
        <v>16</v>
      </c>
      <c r="O80" s="17">
        <v>2</v>
      </c>
      <c r="P80" s="17" t="s">
        <v>27</v>
      </c>
      <c r="Q80" s="17">
        <v>3</v>
      </c>
      <c r="R80" s="358" t="s">
        <v>50</v>
      </c>
      <c r="S80" s="359"/>
      <c r="T80" s="17"/>
      <c r="U80" s="2" t="s">
        <v>28</v>
      </c>
      <c r="V80" s="17">
        <v>1</v>
      </c>
      <c r="W80" s="17" t="s">
        <v>27</v>
      </c>
      <c r="X80" s="17">
        <v>3</v>
      </c>
      <c r="Y80" s="358" t="s">
        <v>54</v>
      </c>
      <c r="Z80" s="359"/>
      <c r="AA80" s="17"/>
      <c r="AB80" s="2" t="s">
        <v>31</v>
      </c>
      <c r="AC80" s="17">
        <v>2</v>
      </c>
      <c r="AD80" s="17" t="s">
        <v>27</v>
      </c>
      <c r="AE80" s="17">
        <v>4</v>
      </c>
      <c r="AF80" s="358" t="s">
        <v>52</v>
      </c>
      <c r="AG80" s="359"/>
    </row>
    <row r="81" spans="1:34" s="21" customFormat="1" ht="15" customHeight="1">
      <c r="A81" s="17"/>
      <c r="B81" s="18"/>
      <c r="C81" s="18"/>
      <c r="D81" s="18"/>
      <c r="E81" s="18"/>
      <c r="F81" s="18"/>
      <c r="G81" s="2" t="s">
        <v>38</v>
      </c>
      <c r="H81" s="17">
        <v>1</v>
      </c>
      <c r="I81" s="17" t="s">
        <v>27</v>
      </c>
      <c r="J81" s="17">
        <v>2</v>
      </c>
      <c r="K81" s="358" t="s">
        <v>54</v>
      </c>
      <c r="L81" s="359"/>
      <c r="M81" s="17"/>
      <c r="N81" s="2" t="s">
        <v>39</v>
      </c>
      <c r="O81" s="17">
        <v>3</v>
      </c>
      <c r="P81" s="17" t="s">
        <v>27</v>
      </c>
      <c r="Q81" s="17">
        <v>4</v>
      </c>
      <c r="R81" s="358" t="s">
        <v>50</v>
      </c>
      <c r="S81" s="359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1:34" s="21" customFormat="1" ht="12" customHeight="1">
      <c r="A82" s="17"/>
      <c r="B82" s="18"/>
      <c r="C82" s="18"/>
      <c r="D82" s="18"/>
      <c r="E82" s="18"/>
      <c r="F82" s="18"/>
      <c r="G82" s="2"/>
      <c r="H82" s="17"/>
      <c r="I82" s="17"/>
      <c r="J82" s="17"/>
      <c r="K82" s="2"/>
      <c r="L82" s="17"/>
      <c r="M82" s="17"/>
      <c r="N82" s="2"/>
      <c r="O82" s="17"/>
      <c r="P82" s="17"/>
      <c r="Q82" s="17"/>
      <c r="R82" s="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1:34" s="21" customFormat="1" ht="14.1" customHeight="1">
      <c r="A83" s="2" t="s">
        <v>9</v>
      </c>
      <c r="B83" s="321" t="s">
        <v>335</v>
      </c>
      <c r="C83" s="354"/>
      <c r="D83" s="354"/>
      <c r="E83" s="354"/>
      <c r="F83" s="354"/>
      <c r="G83" s="354"/>
      <c r="H83" s="354"/>
      <c r="I83" s="2" t="s">
        <v>10</v>
      </c>
      <c r="J83" s="75"/>
      <c r="K83" s="75"/>
      <c r="L83" s="19"/>
      <c r="M83" s="19"/>
      <c r="N83" s="19"/>
      <c r="O83" s="19"/>
      <c r="P83" s="19"/>
      <c r="Q83" s="19"/>
      <c r="V83" s="9"/>
      <c r="W83" s="9"/>
      <c r="X83" s="9"/>
      <c r="Y83" s="75"/>
      <c r="Z83" s="75"/>
      <c r="AA83" s="75"/>
      <c r="AB83" s="75"/>
      <c r="AC83" s="75"/>
      <c r="AD83" s="75"/>
      <c r="AE83" s="17"/>
      <c r="AF83" s="17"/>
    </row>
    <row r="84" spans="1:34" s="21" customFormat="1" ht="14.1" customHeight="1">
      <c r="A84" s="22"/>
      <c r="B84" s="22"/>
      <c r="C84" s="9"/>
      <c r="D84" s="9"/>
      <c r="E84" s="9"/>
      <c r="F84" s="75"/>
      <c r="G84" s="75"/>
      <c r="H84" s="75"/>
      <c r="I84" s="75"/>
      <c r="J84" s="75"/>
      <c r="K84" s="75"/>
      <c r="L84" s="19"/>
      <c r="M84" s="19"/>
      <c r="N84" s="19"/>
      <c r="O84" s="19"/>
      <c r="P84" s="19"/>
      <c r="Q84" s="19"/>
      <c r="V84" s="9"/>
      <c r="W84" s="9"/>
      <c r="X84" s="9"/>
      <c r="Y84" s="75"/>
      <c r="Z84" s="75"/>
      <c r="AA84" s="75"/>
      <c r="AB84" s="75"/>
      <c r="AC84" s="75"/>
      <c r="AD84" s="75"/>
      <c r="AE84" s="17"/>
      <c r="AF84" s="17"/>
    </row>
    <row r="85" spans="1:34" s="21" customFormat="1" ht="14.1" customHeight="1" thickBot="1">
      <c r="A85" s="306" t="s">
        <v>3</v>
      </c>
      <c r="B85" s="307">
        <v>1</v>
      </c>
      <c r="C85" s="469" t="str">
        <f>IF(ISERROR(VLOOKUP(A85&amp;B85,$AJ:$AO,2,FALSE))=TRUE,"",VLOOKUP(A85&amp;B85,$AJ:$AO,2,FALSE))</f>
        <v>筒井</v>
      </c>
      <c r="D85" s="470"/>
      <c r="E85" s="470"/>
      <c r="F85" s="471" t="str">
        <f>IF(ISERROR(VLOOKUP(A85&amp;B85,$AJ:$AO,4,FALSE))=TRUE,"(　)",VLOOKUP(A85&amp;B85,$AJ:$AO,4,FALSE))</f>
        <v>(香)</v>
      </c>
      <c r="G85" s="471"/>
      <c r="H85" s="471" t="str">
        <f>IF(ISERROR(VLOOKUP(A85&amp;B85,$AJ:$AO,5,FALSE))=TRUE,"",VLOOKUP(A85&amp;B85,$AJ:$AO,5,FALSE))</f>
        <v>高松卓愛クラブ</v>
      </c>
      <c r="I85" s="471"/>
      <c r="J85" s="471"/>
      <c r="K85" s="473"/>
      <c r="L85" s="94"/>
      <c r="M85" s="90"/>
      <c r="N85" s="94"/>
      <c r="P85" s="94"/>
      <c r="Q85" s="90"/>
      <c r="S85" s="90"/>
      <c r="T85" s="94"/>
      <c r="U85" s="94"/>
      <c r="V85" s="469" t="str">
        <f>IF(ISERROR(VLOOKUP(AE85&amp;AF85,$AJ:$AO,2,FALSE))=TRUE,"",VLOOKUP(AE85&amp;AF85,$AJ:$AO,2,FALSE))</f>
        <v>竹内</v>
      </c>
      <c r="W85" s="470"/>
      <c r="X85" s="470"/>
      <c r="Y85" s="471" t="str">
        <f>IF(ISERROR(VLOOKUP(AE85&amp;AF85,$AJ:$AO,4,FALSE))=TRUE,"(　)",VLOOKUP(AE85&amp;AF85,$AJ:$AO,4,FALSE))</f>
        <v>(香)</v>
      </c>
      <c r="Z85" s="471"/>
      <c r="AA85" s="471" t="str">
        <f>IF(ISERROR(VLOOKUP(AE85&amp;AF85,$AJ:$AO,5,FALSE))=TRUE,"",VLOOKUP(AE85&amp;AF85,$AJ:$AO,5,FALSE))</f>
        <v>綾川体協</v>
      </c>
      <c r="AB85" s="471"/>
      <c r="AC85" s="471"/>
      <c r="AD85" s="473"/>
      <c r="AE85" s="306" t="s">
        <v>5</v>
      </c>
      <c r="AF85" s="307">
        <v>1</v>
      </c>
    </row>
    <row r="86" spans="1:34" s="21" customFormat="1" ht="14.1" customHeight="1" thickTop="1" thickBot="1">
      <c r="A86" s="307"/>
      <c r="B86" s="307"/>
      <c r="C86" s="474" t="str">
        <f>IF(ISERROR(VLOOKUP(A85&amp;B85,$AJ:$AO,3,FALSE))=TRUE,"",VLOOKUP(A85&amp;B85,$AJ:$AO,3,FALSE))</f>
        <v>杉本</v>
      </c>
      <c r="D86" s="475"/>
      <c r="E86" s="475"/>
      <c r="F86" s="472"/>
      <c r="G86" s="472"/>
      <c r="H86" s="472" t="str">
        <f>IF(ISERROR(VLOOKUP(A85&amp;B85,$AJ:$AO,6,FALSE))=TRUE,"",VLOOKUP(A85&amp;B85,$AJ:$AO,6,FALSE))</f>
        <v>高松卓愛クラブ</v>
      </c>
      <c r="I86" s="472"/>
      <c r="J86" s="472"/>
      <c r="K86" s="476"/>
      <c r="L86" s="247"/>
      <c r="M86" s="219"/>
      <c r="N86" s="94"/>
      <c r="P86" s="94"/>
      <c r="Q86" s="90"/>
      <c r="S86" s="94"/>
      <c r="T86" s="92"/>
      <c r="U86" s="157"/>
      <c r="V86" s="474" t="str">
        <f>IF(ISERROR(VLOOKUP(AE85&amp;AF85,$AJ:$AO,3,FALSE))=TRUE,"",VLOOKUP(AE85&amp;AF85,$AJ:$AO,3,FALSE))</f>
        <v>藤澤</v>
      </c>
      <c r="W86" s="475"/>
      <c r="X86" s="475"/>
      <c r="Y86" s="472"/>
      <c r="Z86" s="472"/>
      <c r="AA86" s="472" t="str">
        <f>IF(ISERROR(VLOOKUP(AE85&amp;AF85,$AJ:$AO,6,FALSE))=TRUE,"",VLOOKUP(AE85&amp;AF85,$AJ:$AO,6,FALSE))</f>
        <v>綾川体協</v>
      </c>
      <c r="AB86" s="472"/>
      <c r="AC86" s="472"/>
      <c r="AD86" s="476"/>
      <c r="AE86" s="307"/>
      <c r="AF86" s="307"/>
    </row>
    <row r="87" spans="1:34" s="21" customFormat="1" ht="14.1" customHeight="1" thickTop="1" thickBot="1">
      <c r="A87" s="306" t="s">
        <v>22</v>
      </c>
      <c r="B87" s="307">
        <v>1</v>
      </c>
      <c r="C87" s="469" t="str">
        <f>IF(ISERROR(VLOOKUP(A87&amp;B87,$AJ:$AO,2,FALSE))=TRUE,"",VLOOKUP(A87&amp;B87,$AJ:$AO,2,FALSE))</f>
        <v>杉村</v>
      </c>
      <c r="D87" s="470"/>
      <c r="E87" s="470"/>
      <c r="F87" s="471" t="str">
        <f>IF(ISERROR(VLOOKUP(A87&amp;B87,$AJ:$AO,4,FALSE))=TRUE,"(　)",VLOOKUP(A87&amp;B87,$AJ:$AO,4,FALSE))</f>
        <v>(徳)</v>
      </c>
      <c r="G87" s="471"/>
      <c r="H87" s="471" t="str">
        <f>IF(ISERROR(VLOOKUP(A87&amp;B87,$AJ:$AO,5,FALSE))=TRUE,"",VLOOKUP(A87&amp;B87,$AJ:$AO,5,FALSE))</f>
        <v>チームHIURA</v>
      </c>
      <c r="I87" s="471"/>
      <c r="J87" s="471"/>
      <c r="K87" s="473"/>
      <c r="L87" s="162"/>
      <c r="M87" s="100"/>
      <c r="N87" s="94"/>
      <c r="P87" s="94"/>
      <c r="Q87" s="94"/>
      <c r="S87" s="92"/>
      <c r="T87" s="244"/>
      <c r="U87" s="229"/>
      <c r="V87" s="469" t="str">
        <f>IF(ISERROR(VLOOKUP(AE87&amp;AF87,$AJ:$AO,2,FALSE))=TRUE,"",VLOOKUP(AE87&amp;AF87,$AJ:$AO,2,FALSE))</f>
        <v>高松</v>
      </c>
      <c r="W87" s="470"/>
      <c r="X87" s="470"/>
      <c r="Y87" s="471" t="str">
        <f>IF(ISERROR(VLOOKUP(AE87&amp;AF87,$AJ:$AO,4,FALSE))=TRUE,"(　)",VLOOKUP(AE87&amp;AF87,$AJ:$AO,4,FALSE))</f>
        <v>(高)</v>
      </c>
      <c r="Z87" s="471"/>
      <c r="AA87" s="471" t="str">
        <f>IF(ISERROR(VLOOKUP(AE87&amp;AF87,$AJ:$AO,5,FALSE))=TRUE,"",VLOOKUP(AE87&amp;AF87,$AJ:$AO,5,FALSE))</f>
        <v>黒潮クラブ</v>
      </c>
      <c r="AB87" s="471"/>
      <c r="AC87" s="471"/>
      <c r="AD87" s="473"/>
      <c r="AE87" s="306" t="s">
        <v>20</v>
      </c>
      <c r="AF87" s="307">
        <v>1</v>
      </c>
    </row>
    <row r="88" spans="1:34" s="21" customFormat="1" ht="14.1" customHeight="1" thickTop="1" thickBot="1">
      <c r="A88" s="307"/>
      <c r="B88" s="307"/>
      <c r="C88" s="474" t="str">
        <f>IF(ISERROR(VLOOKUP(A87&amp;B87,$AJ:$AO,3,FALSE))=TRUE,"",VLOOKUP(A87&amp;B87,$AJ:$AO,3,FALSE))</f>
        <v>川人</v>
      </c>
      <c r="D88" s="475"/>
      <c r="E88" s="475"/>
      <c r="F88" s="472"/>
      <c r="G88" s="472"/>
      <c r="H88" s="472" t="str">
        <f>IF(ISERROR(VLOOKUP(A87&amp;B87,$AJ:$AO,6,FALSE))=TRUE,"",VLOOKUP(A87&amp;B87,$AJ:$AO,6,FALSE))</f>
        <v>チームHIURA</v>
      </c>
      <c r="I88" s="472"/>
      <c r="J88" s="472"/>
      <c r="K88" s="476"/>
      <c r="L88" s="156"/>
      <c r="M88" s="175"/>
      <c r="N88" s="224"/>
      <c r="P88" s="213"/>
      <c r="Q88" s="219"/>
      <c r="R88" s="238"/>
      <c r="S88" s="214"/>
      <c r="T88" s="174"/>
      <c r="U88" s="163"/>
      <c r="V88" s="474" t="str">
        <f>IF(ISERROR(VLOOKUP(AE87&amp;AF87,$AJ:$AO,3,FALSE))=TRUE,"",VLOOKUP(AE87&amp;AF87,$AJ:$AO,3,FALSE))</f>
        <v>高松</v>
      </c>
      <c r="W88" s="475"/>
      <c r="X88" s="475"/>
      <c r="Y88" s="472"/>
      <c r="Z88" s="472"/>
      <c r="AA88" s="472" t="str">
        <f>IF(ISERROR(VLOOKUP(AE87&amp;AF87,$AJ:$AO,6,FALSE))=TRUE,"",VLOOKUP(AE87&amp;AF87,$AJ:$AO,6,FALSE))</f>
        <v>黒潮クラブ</v>
      </c>
      <c r="AB88" s="472"/>
      <c r="AC88" s="472"/>
      <c r="AD88" s="476"/>
      <c r="AE88" s="307"/>
      <c r="AF88" s="307"/>
    </row>
    <row r="89" spans="1:34" s="21" customFormat="1" ht="14.1" customHeight="1" thickTop="1">
      <c r="A89" s="306" t="s">
        <v>19</v>
      </c>
      <c r="B89" s="307">
        <v>1</v>
      </c>
      <c r="C89" s="469" t="str">
        <f>IF(ISERROR(VLOOKUP(A89&amp;B89,$AJ:$AO,2,FALSE))=TRUE,"",VLOOKUP(A89&amp;B89,$AJ:$AO,2,FALSE))</f>
        <v>若山</v>
      </c>
      <c r="D89" s="470"/>
      <c r="E89" s="470"/>
      <c r="F89" s="471" t="str">
        <f>IF(ISERROR(VLOOKUP(A89&amp;B89,$AJ:$AO,4,FALSE))=TRUE,"(　)",VLOOKUP(A89&amp;B89,$AJ:$AO,4,FALSE))</f>
        <v>(香)</v>
      </c>
      <c r="G89" s="471"/>
      <c r="H89" s="471" t="str">
        <f>IF(ISERROR(VLOOKUP(A89&amp;B89,$AJ:$AO,5,FALSE))=TRUE,"",VLOOKUP(A89&amp;B89,$AJ:$AO,5,FALSE))</f>
        <v>ヴィスポことひら</v>
      </c>
      <c r="I89" s="471"/>
      <c r="J89" s="471"/>
      <c r="K89" s="473"/>
      <c r="L89" s="156"/>
      <c r="M89" s="234"/>
      <c r="N89" s="94"/>
      <c r="O89" s="158"/>
      <c r="P89" s="158"/>
      <c r="Q89" s="208"/>
      <c r="R89" s="208"/>
      <c r="S89" s="216"/>
      <c r="T89" s="208"/>
      <c r="U89" s="163"/>
      <c r="V89" s="469" t="str">
        <f>IF(ISERROR(VLOOKUP(AE89&amp;AF89,$AJ:$AO,2,FALSE))=TRUE,"",VLOOKUP(AE89&amp;AF89,$AJ:$AO,2,FALSE))</f>
        <v>木内</v>
      </c>
      <c r="W89" s="470"/>
      <c r="X89" s="470"/>
      <c r="Y89" s="471" t="str">
        <f>IF(ISERROR(VLOOKUP(AE89&amp;AF89,$AJ:$AO,4,FALSE))=TRUE,"(　)",VLOOKUP(AE89&amp;AF89,$AJ:$AO,4,FALSE))</f>
        <v>(徳)</v>
      </c>
      <c r="Z89" s="471"/>
      <c r="AA89" s="471" t="str">
        <f>IF(ISERROR(VLOOKUP(AE89&amp;AF89,$AJ:$AO,5,FALSE))=TRUE,"",VLOOKUP(AE89&amp;AF89,$AJ:$AO,5,FALSE))</f>
        <v>国府クラブ</v>
      </c>
      <c r="AB89" s="471"/>
      <c r="AC89" s="471"/>
      <c r="AD89" s="473"/>
      <c r="AE89" s="306" t="s">
        <v>21</v>
      </c>
      <c r="AF89" s="307">
        <v>1</v>
      </c>
    </row>
    <row r="90" spans="1:34" s="21" customFormat="1" ht="14.1" customHeight="1" thickBot="1">
      <c r="A90" s="307"/>
      <c r="B90" s="307"/>
      <c r="C90" s="474" t="str">
        <f>IF(ISERROR(VLOOKUP(A89&amp;B89,$AJ:$AO,3,FALSE))=TRUE,"",VLOOKUP(A89&amp;B89,$AJ:$AO,3,FALSE))</f>
        <v>秋山</v>
      </c>
      <c r="D90" s="475"/>
      <c r="E90" s="475"/>
      <c r="F90" s="472"/>
      <c r="G90" s="472"/>
      <c r="H90" s="472" t="str">
        <f>IF(ISERROR(VLOOKUP(A89&amp;B89,$AJ:$AO,6,FALSE))=TRUE,"",VLOOKUP(A89&amp;B89,$AJ:$AO,6,FALSE))</f>
        <v>ヴィスポことひら</v>
      </c>
      <c r="I90" s="472"/>
      <c r="J90" s="472"/>
      <c r="K90" s="476"/>
      <c r="L90" s="159"/>
      <c r="M90" s="253"/>
      <c r="N90" s="90"/>
      <c r="P90" s="94"/>
      <c r="Q90" s="94"/>
      <c r="S90" s="221"/>
      <c r="T90" s="92"/>
      <c r="U90" s="157"/>
      <c r="V90" s="474" t="str">
        <f>IF(ISERROR(VLOOKUP(AE89&amp;AF89,$AJ:$AO,3,FALSE))=TRUE,"",VLOOKUP(AE89&amp;AF89,$AJ:$AO,3,FALSE))</f>
        <v>武知</v>
      </c>
      <c r="W90" s="475"/>
      <c r="X90" s="475"/>
      <c r="Y90" s="472"/>
      <c r="Z90" s="472"/>
      <c r="AA90" s="472" t="str">
        <f>IF(ISERROR(VLOOKUP(AE89&amp;AF89,$AJ:$AO,6,FALSE))=TRUE,"",VLOOKUP(AE89&amp;AF89,$AJ:$AO,6,FALSE))</f>
        <v>国府クラブ</v>
      </c>
      <c r="AB90" s="472"/>
      <c r="AC90" s="472"/>
      <c r="AD90" s="476"/>
      <c r="AE90" s="307"/>
      <c r="AF90" s="307"/>
    </row>
    <row r="91" spans="1:34" s="21" customFormat="1" ht="14.1" customHeight="1" thickTop="1" thickBot="1">
      <c r="A91" s="306" t="s">
        <v>6</v>
      </c>
      <c r="B91" s="307">
        <v>1</v>
      </c>
      <c r="C91" s="469" t="str">
        <f>IF(ISERROR(VLOOKUP(A91&amp;B91,$AJ:$AO,2,FALSE))=TRUE,"",VLOOKUP(A91&amp;B91,$AJ:$AO,2,FALSE))</f>
        <v>米田</v>
      </c>
      <c r="D91" s="470"/>
      <c r="E91" s="470"/>
      <c r="F91" s="471" t="str">
        <f>IF(ISERROR(VLOOKUP(A91&amp;B91,$AJ:$AO,4,FALSE))=TRUE,"(　)",VLOOKUP(A91&amp;B91,$AJ:$AO,4,FALSE))</f>
        <v>(香)</v>
      </c>
      <c r="G91" s="471"/>
      <c r="H91" s="471" t="str">
        <f>IF(ISERROR(VLOOKUP(A91&amp;B91,$AJ:$AO,5,FALSE))=TRUE,"",VLOOKUP(A91&amp;B91,$AJ:$AO,5,FALSE))</f>
        <v>香川昴</v>
      </c>
      <c r="I91" s="471"/>
      <c r="J91" s="471"/>
      <c r="K91" s="473"/>
      <c r="L91" s="266"/>
      <c r="M91" s="226"/>
      <c r="N91" s="90"/>
      <c r="P91" s="94"/>
      <c r="Q91" s="94"/>
      <c r="S91" s="94"/>
      <c r="T91" s="216"/>
      <c r="U91" s="208"/>
      <c r="V91" s="469" t="str">
        <f>IF(ISERROR(VLOOKUP(AE91&amp;AF91,$AJ:$AO,2,FALSE))=TRUE,"",VLOOKUP(AE91&amp;AF91,$AJ:$AO,2,FALSE))</f>
        <v>冨士川</v>
      </c>
      <c r="W91" s="470"/>
      <c r="X91" s="470"/>
      <c r="Y91" s="471" t="str">
        <f>IF(ISERROR(VLOOKUP(AE91&amp;AF91,$AJ:$AO,4,FALSE))=TRUE,"(　)",VLOOKUP(AE91&amp;AF91,$AJ:$AO,4,FALSE))</f>
        <v>(香)</v>
      </c>
      <c r="Z91" s="471"/>
      <c r="AA91" s="471" t="str">
        <f>IF(ISERROR(VLOOKUP(AE91&amp;AF91,$AJ:$AO,5,FALSE))=TRUE,"",VLOOKUP(AE91&amp;AF91,$AJ:$AO,5,FALSE))</f>
        <v>丸亀ＳＣ</v>
      </c>
      <c r="AB91" s="471"/>
      <c r="AC91" s="471"/>
      <c r="AD91" s="473"/>
      <c r="AE91" s="477" t="s">
        <v>4</v>
      </c>
      <c r="AF91" s="359">
        <v>1</v>
      </c>
    </row>
    <row r="92" spans="1:34" s="21" customFormat="1" ht="14.1" customHeight="1" thickTop="1">
      <c r="A92" s="307"/>
      <c r="B92" s="307"/>
      <c r="C92" s="474" t="str">
        <f>IF(ISERROR(VLOOKUP(A91&amp;B91,$AJ:$AO,3,FALSE))=TRUE,"",VLOOKUP(A91&amp;B91,$AJ:$AO,3,FALSE))</f>
        <v>岩崎</v>
      </c>
      <c r="D92" s="475"/>
      <c r="E92" s="475"/>
      <c r="F92" s="472"/>
      <c r="G92" s="472"/>
      <c r="H92" s="472" t="str">
        <f>IF(ISERROR(VLOOKUP(A91&amp;B91,$AJ:$AO,6,FALSE))=TRUE,"",VLOOKUP(A91&amp;B91,$AJ:$AO,6,FALSE))</f>
        <v>クローバ</v>
      </c>
      <c r="I92" s="472"/>
      <c r="J92" s="472"/>
      <c r="K92" s="476"/>
      <c r="L92" s="225"/>
      <c r="M92" s="90"/>
      <c r="N92" s="90"/>
      <c r="P92" s="90"/>
      <c r="Q92" s="94"/>
      <c r="S92" s="90"/>
      <c r="T92" s="90"/>
      <c r="U92" s="222"/>
      <c r="V92" s="474" t="str">
        <f>IF(ISERROR(VLOOKUP(AE91&amp;AF91,$AJ:$AO,3,FALSE))=TRUE,"",VLOOKUP(AE91&amp;AF91,$AJ:$AO,3,FALSE))</f>
        <v>樋本</v>
      </c>
      <c r="W92" s="475"/>
      <c r="X92" s="475"/>
      <c r="Y92" s="472"/>
      <c r="Z92" s="472"/>
      <c r="AA92" s="472" t="str">
        <f>IF(ISERROR(VLOOKUP(AE91&amp;AF91,$AJ:$AO,6,FALSE))=TRUE,"",VLOOKUP(AE91&amp;AF91,$AJ:$AO,6,FALSE))</f>
        <v>丸亀ＳＣ</v>
      </c>
      <c r="AB92" s="472"/>
      <c r="AC92" s="472"/>
      <c r="AD92" s="476"/>
      <c r="AE92" s="408"/>
      <c r="AF92" s="359"/>
      <c r="AG92" s="22"/>
      <c r="AH92" s="22"/>
    </row>
    <row r="93" spans="1:34" s="21" customFormat="1" ht="15" customHeight="1">
      <c r="L93" s="90"/>
      <c r="M93" s="90"/>
      <c r="N93" s="90"/>
      <c r="P93" s="90"/>
      <c r="Q93" s="90"/>
      <c r="S93" s="90"/>
      <c r="T93" s="90"/>
      <c r="U93" s="90"/>
    </row>
    <row r="94" spans="1:34" s="21" customFormat="1" ht="14.1" customHeight="1">
      <c r="A94" s="2" t="s">
        <v>9</v>
      </c>
      <c r="B94" s="321" t="s">
        <v>336</v>
      </c>
      <c r="C94" s="354"/>
      <c r="D94" s="354"/>
      <c r="E94" s="354"/>
      <c r="F94" s="354"/>
      <c r="G94" s="354"/>
      <c r="H94" s="354"/>
      <c r="I94" s="2" t="s">
        <v>10</v>
      </c>
      <c r="J94" s="75"/>
      <c r="K94" s="75"/>
      <c r="L94" s="94"/>
      <c r="M94" s="94"/>
      <c r="N94" s="94"/>
      <c r="P94" s="94"/>
      <c r="Q94" s="94"/>
      <c r="S94" s="90"/>
      <c r="T94" s="90"/>
      <c r="U94" s="90"/>
      <c r="V94" s="9"/>
      <c r="W94" s="9"/>
      <c r="X94" s="9"/>
      <c r="Y94" s="75"/>
      <c r="Z94" s="75"/>
      <c r="AA94" s="75"/>
      <c r="AB94" s="75"/>
      <c r="AC94" s="75"/>
      <c r="AD94" s="75"/>
      <c r="AE94" s="17"/>
      <c r="AF94" s="17"/>
    </row>
    <row r="95" spans="1:34" s="21" customFormat="1" ht="14.1" customHeight="1">
      <c r="A95" s="22"/>
      <c r="B95" s="22"/>
      <c r="C95" s="9"/>
      <c r="D95" s="9"/>
      <c r="E95" s="9"/>
      <c r="F95" s="75"/>
      <c r="G95" s="75"/>
      <c r="H95" s="75"/>
      <c r="I95" s="75"/>
      <c r="J95" s="75"/>
      <c r="K95" s="75"/>
      <c r="L95" s="94"/>
      <c r="M95" s="94"/>
      <c r="N95" s="94"/>
      <c r="P95" s="94"/>
      <c r="Q95" s="94"/>
      <c r="S95" s="90"/>
      <c r="T95" s="90"/>
      <c r="U95" s="90"/>
      <c r="V95" s="9"/>
      <c r="W95" s="9"/>
      <c r="X95" s="9"/>
      <c r="Y95" s="75"/>
      <c r="Z95" s="75"/>
      <c r="AA95" s="75"/>
      <c r="AB95" s="75"/>
      <c r="AC95" s="75"/>
      <c r="AD95" s="75"/>
      <c r="AE95" s="17"/>
      <c r="AF95" s="17"/>
    </row>
    <row r="96" spans="1:34" s="21" customFormat="1" ht="14.1" customHeight="1" thickBot="1">
      <c r="A96" s="306" t="s">
        <v>3</v>
      </c>
      <c r="B96" s="307">
        <v>2</v>
      </c>
      <c r="C96" s="469" t="str">
        <f>IF(ISERROR(VLOOKUP(A96&amp;B96,$AJ:$AO,2,FALSE))=TRUE,"",VLOOKUP(A96&amp;B96,$AJ:$AO,2,FALSE))</f>
        <v>山口</v>
      </c>
      <c r="D96" s="470"/>
      <c r="E96" s="470"/>
      <c r="F96" s="471" t="str">
        <f>IF(ISERROR(VLOOKUP(A96&amp;B96,$AJ:$AO,4,FALSE))=TRUE,"(　)",VLOOKUP(A96&amp;B96,$AJ:$AO,4,FALSE))</f>
        <v>(徳)</v>
      </c>
      <c r="G96" s="471"/>
      <c r="H96" s="471" t="str">
        <f>IF(ISERROR(VLOOKUP(A96&amp;B96,$AJ:$AO,5,FALSE))=TRUE,"",VLOOKUP(A96&amp;B96,$AJ:$AO,5,FALSE))</f>
        <v>渭水クラブ</v>
      </c>
      <c r="I96" s="471"/>
      <c r="J96" s="471"/>
      <c r="K96" s="473"/>
      <c r="L96" s="224"/>
      <c r="M96" s="90"/>
      <c r="N96" s="94"/>
      <c r="P96" s="94"/>
      <c r="Q96" s="90"/>
      <c r="S96" s="90"/>
      <c r="T96" s="94"/>
      <c r="U96" s="214"/>
      <c r="V96" s="469" t="str">
        <f>IF(ISERROR(VLOOKUP(AE96&amp;AF96,$AJ:$AO,2,FALSE))=TRUE,"",VLOOKUP(AE96&amp;AF96,$AJ:$AO,2,FALSE))</f>
        <v>西村</v>
      </c>
      <c r="W96" s="470"/>
      <c r="X96" s="470"/>
      <c r="Y96" s="471" t="str">
        <f>IF(ISERROR(VLOOKUP(AE96&amp;AF96,$AJ:$AO,4,FALSE))=TRUE,"(　)",VLOOKUP(AE96&amp;AF96,$AJ:$AO,4,FALSE))</f>
        <v>(高)</v>
      </c>
      <c r="Z96" s="471"/>
      <c r="AA96" s="471" t="str">
        <f>IF(ISERROR(VLOOKUP(AE96&amp;AF96,$AJ:$AO,5,FALSE))=TRUE,"",VLOOKUP(AE96&amp;AF96,$AJ:$AO,5,FALSE))</f>
        <v>ＴＥＡＭ２５</v>
      </c>
      <c r="AB96" s="471"/>
      <c r="AC96" s="471"/>
      <c r="AD96" s="473"/>
      <c r="AE96" s="306" t="s">
        <v>5</v>
      </c>
      <c r="AF96" s="307">
        <v>2</v>
      </c>
    </row>
    <row r="97" spans="1:34" s="21" customFormat="1" ht="14.1" customHeight="1" thickTop="1" thickBot="1">
      <c r="A97" s="307"/>
      <c r="B97" s="307"/>
      <c r="C97" s="474" t="str">
        <f>IF(ISERROR(VLOOKUP(A96&amp;B96,$AJ:$AO,3,FALSE))=TRUE,"",VLOOKUP(A96&amp;B96,$AJ:$AO,3,FALSE))</f>
        <v>梶</v>
      </c>
      <c r="D97" s="475"/>
      <c r="E97" s="475"/>
      <c r="F97" s="472"/>
      <c r="G97" s="472"/>
      <c r="H97" s="472" t="str">
        <f>IF(ISERROR(VLOOKUP(A96&amp;B96,$AJ:$AO,6,FALSE))=TRUE,"",VLOOKUP(A96&amp;B96,$AJ:$AO,6,FALSE))</f>
        <v>国府クラブ</v>
      </c>
      <c r="I97" s="472"/>
      <c r="J97" s="472"/>
      <c r="K97" s="476"/>
      <c r="L97" s="266"/>
      <c r="M97" s="90"/>
      <c r="N97" s="94"/>
      <c r="P97" s="94"/>
      <c r="Q97" s="90"/>
      <c r="S97" s="94"/>
      <c r="T97" s="221"/>
      <c r="U97" s="208"/>
      <c r="V97" s="474" t="str">
        <f>IF(ISERROR(VLOOKUP(AE96&amp;AF96,$AJ:$AO,3,FALSE))=TRUE,"",VLOOKUP(AE96&amp;AF96,$AJ:$AO,3,FALSE))</f>
        <v>橋田</v>
      </c>
      <c r="W97" s="475"/>
      <c r="X97" s="475"/>
      <c r="Y97" s="472"/>
      <c r="Z97" s="472"/>
      <c r="AA97" s="472" t="str">
        <f>IF(ISERROR(VLOOKUP(AE96&amp;AF96,$AJ:$AO,6,FALSE))=TRUE,"",VLOOKUP(AE96&amp;AF96,$AJ:$AO,6,FALSE))</f>
        <v>ピンポン館</v>
      </c>
      <c r="AB97" s="472"/>
      <c r="AC97" s="472"/>
      <c r="AD97" s="476"/>
      <c r="AE97" s="307"/>
      <c r="AF97" s="307"/>
    </row>
    <row r="98" spans="1:34" s="21" customFormat="1" ht="14.1" customHeight="1" thickTop="1">
      <c r="A98" s="306" t="s">
        <v>22</v>
      </c>
      <c r="B98" s="307">
        <v>2</v>
      </c>
      <c r="C98" s="469" t="str">
        <f>IF(ISERROR(VLOOKUP(A98&amp;B98,$AJ:$AO,2,FALSE))=TRUE,"",VLOOKUP(A98&amp;B98,$AJ:$AO,2,FALSE))</f>
        <v>芳地</v>
      </c>
      <c r="D98" s="470"/>
      <c r="E98" s="470"/>
      <c r="F98" s="471" t="str">
        <f>IF(ISERROR(VLOOKUP(A98&amp;B98,$AJ:$AO,4,FALSE))=TRUE,"(　)",VLOOKUP(A98&amp;B98,$AJ:$AO,4,FALSE))</f>
        <v>(香)</v>
      </c>
      <c r="G98" s="471"/>
      <c r="H98" s="471" t="str">
        <f>IF(ISERROR(VLOOKUP(A98&amp;B98,$AJ:$AO,5,FALSE))=TRUE,"",VLOOKUP(A98&amp;B98,$AJ:$AO,5,FALSE))</f>
        <v>みのもん倶楽部</v>
      </c>
      <c r="I98" s="471"/>
      <c r="J98" s="471"/>
      <c r="K98" s="473"/>
      <c r="L98" s="162"/>
      <c r="M98" s="267"/>
      <c r="N98" s="94"/>
      <c r="P98" s="94"/>
      <c r="Q98" s="94"/>
      <c r="S98" s="221"/>
      <c r="T98" s="222"/>
      <c r="U98" s="160"/>
      <c r="V98" s="469" t="str">
        <f>IF(ISERROR(VLOOKUP(AE98&amp;AF98,$AJ:$AO,2,FALSE))=TRUE,"",VLOOKUP(AE98&amp;AF98,$AJ:$AO,2,FALSE))</f>
        <v>吉田</v>
      </c>
      <c r="W98" s="470"/>
      <c r="X98" s="470"/>
      <c r="Y98" s="471" t="str">
        <f>IF(ISERROR(VLOOKUP(AE98&amp;AF98,$AJ:$AO,4,FALSE))=TRUE,"(　)",VLOOKUP(AE98&amp;AF98,$AJ:$AO,4,FALSE))</f>
        <v>(香)</v>
      </c>
      <c r="Z98" s="471"/>
      <c r="AA98" s="471" t="str">
        <f>IF(ISERROR(VLOOKUP(AE98&amp;AF98,$AJ:$AO,5,FALSE))=TRUE,"",VLOOKUP(AE98&amp;AF98,$AJ:$AO,5,FALSE))</f>
        <v>高松卓愛クラブ</v>
      </c>
      <c r="AB98" s="471"/>
      <c r="AC98" s="471"/>
      <c r="AD98" s="473"/>
      <c r="AE98" s="306" t="s">
        <v>20</v>
      </c>
      <c r="AF98" s="307">
        <v>2</v>
      </c>
    </row>
    <row r="99" spans="1:34" s="21" customFormat="1" ht="14.1" customHeight="1" thickBot="1">
      <c r="A99" s="307"/>
      <c r="B99" s="307"/>
      <c r="C99" s="474" t="str">
        <f>IF(ISERROR(VLOOKUP(A98&amp;B98,$AJ:$AO,3,FALSE))=TRUE,"",VLOOKUP(A98&amp;B98,$AJ:$AO,3,FALSE))</f>
        <v>武川</v>
      </c>
      <c r="D99" s="475"/>
      <c r="E99" s="475"/>
      <c r="F99" s="472"/>
      <c r="G99" s="472"/>
      <c r="H99" s="472" t="str">
        <f>IF(ISERROR(VLOOKUP(A98&amp;B98,$AJ:$AO,6,FALSE))=TRUE,"",VLOOKUP(A98&amp;B98,$AJ:$AO,6,FALSE))</f>
        <v>みのもん倶楽部</v>
      </c>
      <c r="I99" s="472"/>
      <c r="J99" s="472"/>
      <c r="K99" s="476"/>
      <c r="L99" s="156"/>
      <c r="M99" s="175"/>
      <c r="N99" s="224"/>
      <c r="P99" s="213"/>
      <c r="Q99" s="215"/>
      <c r="R99" s="238"/>
      <c r="S99" s="223"/>
      <c r="T99" s="208"/>
      <c r="U99" s="163"/>
      <c r="V99" s="474" t="str">
        <f>IF(ISERROR(VLOOKUP(AE98&amp;AF98,$AJ:$AO,3,FALSE))=TRUE,"",VLOOKUP(AE98&amp;AF98,$AJ:$AO,3,FALSE))</f>
        <v>栗野</v>
      </c>
      <c r="W99" s="475"/>
      <c r="X99" s="475"/>
      <c r="Y99" s="472"/>
      <c r="Z99" s="472"/>
      <c r="AA99" s="472" t="str">
        <f>IF(ISERROR(VLOOKUP(AE98&amp;AF98,$AJ:$AO,6,FALSE))=TRUE,"",VLOOKUP(AE98&amp;AF98,$AJ:$AO,6,FALSE))</f>
        <v>高松卓愛クラブ</v>
      </c>
      <c r="AB99" s="472"/>
      <c r="AC99" s="472"/>
      <c r="AD99" s="476"/>
      <c r="AE99" s="307"/>
      <c r="AF99" s="307"/>
    </row>
    <row r="100" spans="1:34" s="21" customFormat="1" ht="14.1" customHeight="1" thickTop="1">
      <c r="A100" s="306" t="s">
        <v>19</v>
      </c>
      <c r="B100" s="307">
        <v>2</v>
      </c>
      <c r="C100" s="469" t="str">
        <f>IF(ISERROR(VLOOKUP(A100&amp;B100,$AJ:$AO,2,FALSE))=TRUE,"",VLOOKUP(A100&amp;B100,$AJ:$AO,2,FALSE))</f>
        <v>山本</v>
      </c>
      <c r="D100" s="470"/>
      <c r="E100" s="470"/>
      <c r="F100" s="471" t="str">
        <f>IF(ISERROR(VLOOKUP(A100&amp;B100,$AJ:$AO,4,FALSE))=TRUE,"(　)",VLOOKUP(A100&amp;B100,$AJ:$AO,4,FALSE))</f>
        <v>(愛)</v>
      </c>
      <c r="G100" s="471"/>
      <c r="H100" s="471" t="str">
        <f>IF(ISERROR(VLOOKUP(A100&amp;B100,$AJ:$AO,5,FALSE))=TRUE,"",VLOOKUP(A100&amp;B100,$AJ:$AO,5,FALSE))</f>
        <v>帝友クラブ</v>
      </c>
      <c r="I100" s="471"/>
      <c r="J100" s="471"/>
      <c r="K100" s="473"/>
      <c r="L100" s="156"/>
      <c r="M100" s="234"/>
      <c r="N100" s="94"/>
      <c r="O100" s="158"/>
      <c r="P100" s="158"/>
      <c r="Q100" s="208"/>
      <c r="R100" s="208"/>
      <c r="S100" s="92"/>
      <c r="T100" s="174"/>
      <c r="U100" s="163"/>
      <c r="V100" s="469" t="str">
        <f>IF(ISERROR(VLOOKUP(AE100&amp;AF100,$AJ:$AO,2,FALSE))=TRUE,"",VLOOKUP(AE100&amp;AF100,$AJ:$AO,2,FALSE))</f>
        <v>鶴尾</v>
      </c>
      <c r="W100" s="470"/>
      <c r="X100" s="470"/>
      <c r="Y100" s="471" t="str">
        <f>IF(ISERROR(VLOOKUP(AE100&amp;AF100,$AJ:$AO,4,FALSE))=TRUE,"(　)",VLOOKUP(AE100&amp;AF100,$AJ:$AO,4,FALSE))</f>
        <v>(香)</v>
      </c>
      <c r="Z100" s="471"/>
      <c r="AA100" s="471" t="str">
        <f>IF(ISERROR(VLOOKUP(AE100&amp;AF100,$AJ:$AO,5,FALSE))=TRUE,"",VLOOKUP(AE100&amp;AF100,$AJ:$AO,5,FALSE))</f>
        <v>高松卓愛クラブ</v>
      </c>
      <c r="AB100" s="471"/>
      <c r="AC100" s="471"/>
      <c r="AD100" s="473"/>
      <c r="AE100" s="306" t="s">
        <v>21</v>
      </c>
      <c r="AF100" s="307">
        <v>2</v>
      </c>
    </row>
    <row r="101" spans="1:34" s="21" customFormat="1" ht="14.1" customHeight="1" thickBot="1">
      <c r="A101" s="307"/>
      <c r="B101" s="307"/>
      <c r="C101" s="474" t="str">
        <f>IF(ISERROR(VLOOKUP(A100&amp;B100,$AJ:$AO,3,FALSE))=TRUE,"",VLOOKUP(A100&amp;B100,$AJ:$AO,3,FALSE))</f>
        <v>青木</v>
      </c>
      <c r="D101" s="475"/>
      <c r="E101" s="475"/>
      <c r="F101" s="472"/>
      <c r="G101" s="472"/>
      <c r="H101" s="472">
        <f>IF(ISERROR(VLOOKUP(A100&amp;B100,$AJ:$AO,6,FALSE))=TRUE,"",VLOOKUP(A100&amp;B100,$AJ:$AO,6,FALSE))</f>
        <v>2015</v>
      </c>
      <c r="I101" s="472"/>
      <c r="J101" s="472"/>
      <c r="K101" s="476"/>
      <c r="L101" s="159"/>
      <c r="M101" s="253"/>
      <c r="N101" s="90"/>
      <c r="P101" s="94"/>
      <c r="Q101" s="94"/>
      <c r="S101" s="92"/>
      <c r="T101" s="92"/>
      <c r="U101" s="157"/>
      <c r="V101" s="474" t="str">
        <f>IF(ISERROR(VLOOKUP(AE100&amp;AF100,$AJ:$AO,3,FALSE))=TRUE,"",VLOOKUP(AE100&amp;AF100,$AJ:$AO,3,FALSE))</f>
        <v>鶴尾</v>
      </c>
      <c r="W101" s="475"/>
      <c r="X101" s="475"/>
      <c r="Y101" s="472"/>
      <c r="Z101" s="472"/>
      <c r="AA101" s="472" t="str">
        <f>IF(ISERROR(VLOOKUP(AE100&amp;AF100,$AJ:$AO,6,FALSE))=TRUE,"",VLOOKUP(AE100&amp;AF100,$AJ:$AO,6,FALSE))</f>
        <v>高松卓愛クラブ</v>
      </c>
      <c r="AB101" s="472"/>
      <c r="AC101" s="472"/>
      <c r="AD101" s="476"/>
      <c r="AE101" s="307"/>
      <c r="AF101" s="307"/>
    </row>
    <row r="102" spans="1:34" s="21" customFormat="1" ht="14.1" customHeight="1" thickTop="1" thickBot="1">
      <c r="A102" s="306" t="s">
        <v>6</v>
      </c>
      <c r="B102" s="307">
        <v>2</v>
      </c>
      <c r="C102" s="469" t="str">
        <f>IF(ISERROR(VLOOKUP(A102&amp;B102,$AJ:$AO,2,FALSE))=TRUE,"",VLOOKUP(A102&amp;B102,$AJ:$AO,2,FALSE))</f>
        <v>山田</v>
      </c>
      <c r="D102" s="470"/>
      <c r="E102" s="470"/>
      <c r="F102" s="471" t="str">
        <f>IF(ISERROR(VLOOKUP(A102&amp;B102,$AJ:$AO,4,FALSE))=TRUE,"(　)",VLOOKUP(A102&amp;B102,$AJ:$AO,4,FALSE))</f>
        <v>(高)</v>
      </c>
      <c r="G102" s="471"/>
      <c r="H102" s="471" t="str">
        <f>IF(ISERROR(VLOOKUP(A102&amp;B102,$AJ:$AO,5,FALSE))=TRUE,"",VLOOKUP(A102&amp;B102,$AJ:$AO,5,FALSE))</f>
        <v>黒潮クラブ</v>
      </c>
      <c r="I102" s="471"/>
      <c r="J102" s="471"/>
      <c r="K102" s="473"/>
      <c r="L102" s="245"/>
      <c r="M102" s="226"/>
      <c r="N102" s="90"/>
      <c r="P102" s="94"/>
      <c r="Q102" s="94"/>
      <c r="S102" s="94"/>
      <c r="T102" s="216"/>
      <c r="U102" s="229"/>
      <c r="V102" s="469" t="str">
        <f>IF(ISERROR(VLOOKUP(AE102&amp;AF102,$AJ:$AO,2,FALSE))=TRUE,"",VLOOKUP(AE102&amp;AF102,$AJ:$AO,2,FALSE))</f>
        <v>下村</v>
      </c>
      <c r="W102" s="470"/>
      <c r="X102" s="470"/>
      <c r="Y102" s="471" t="str">
        <f>IF(ISERROR(VLOOKUP(AE102&amp;AF102,$AJ:$AO,4,FALSE))=TRUE,"(　)",VLOOKUP(AE102&amp;AF102,$AJ:$AO,4,FALSE))</f>
        <v>(高)</v>
      </c>
      <c r="Z102" s="471"/>
      <c r="AA102" s="471" t="str">
        <f>IF(ISERROR(VLOOKUP(AE102&amp;AF102,$AJ:$AO,5,FALSE))=TRUE,"",VLOOKUP(AE102&amp;AF102,$AJ:$AO,5,FALSE))</f>
        <v>ＴＥＡＭ２５</v>
      </c>
      <c r="AB102" s="471"/>
      <c r="AC102" s="471"/>
      <c r="AD102" s="473"/>
      <c r="AE102" s="477" t="s">
        <v>4</v>
      </c>
      <c r="AF102" s="359">
        <v>2</v>
      </c>
    </row>
    <row r="103" spans="1:34" s="21" customFormat="1" ht="14.1" customHeight="1" thickTop="1">
      <c r="A103" s="307"/>
      <c r="B103" s="307"/>
      <c r="C103" s="474" t="str">
        <f>IF(ISERROR(VLOOKUP(A102&amp;B102,$AJ:$AO,3,FALSE))=TRUE,"",VLOOKUP(A102&amp;B102,$AJ:$AO,3,FALSE))</f>
        <v>村上</v>
      </c>
      <c r="D103" s="475"/>
      <c r="E103" s="475"/>
      <c r="F103" s="472"/>
      <c r="G103" s="472"/>
      <c r="H103" s="472" t="str">
        <f>IF(ISERROR(VLOOKUP(A102&amp;B102,$AJ:$AO,6,FALSE))=TRUE,"",VLOOKUP(A102&amp;B102,$AJ:$AO,6,FALSE))</f>
        <v>黒潮クラブ</v>
      </c>
      <c r="I103" s="472"/>
      <c r="J103" s="472"/>
      <c r="K103" s="476"/>
      <c r="L103" s="90"/>
      <c r="M103" s="90"/>
      <c r="N103" s="90"/>
      <c r="P103" s="90"/>
      <c r="Q103" s="94"/>
      <c r="S103" s="90"/>
      <c r="T103" s="90"/>
      <c r="U103" s="90"/>
      <c r="V103" s="474" t="str">
        <f>IF(ISERROR(VLOOKUP(AE102&amp;AF102,$AJ:$AO,3,FALSE))=TRUE,"",VLOOKUP(AE102&amp;AF102,$AJ:$AO,3,FALSE))</f>
        <v>下村</v>
      </c>
      <c r="W103" s="475"/>
      <c r="X103" s="475"/>
      <c r="Y103" s="472"/>
      <c r="Z103" s="472"/>
      <c r="AA103" s="472" t="str">
        <f>IF(ISERROR(VLOOKUP(AE102&amp;AF102,$AJ:$AO,6,FALSE))=TRUE,"",VLOOKUP(AE102&amp;AF102,$AJ:$AO,6,FALSE))</f>
        <v>ＴＥＡＭ２５</v>
      </c>
      <c r="AB103" s="472"/>
      <c r="AC103" s="472"/>
      <c r="AD103" s="476"/>
      <c r="AE103" s="408"/>
      <c r="AF103" s="359"/>
      <c r="AG103" s="22"/>
      <c r="AH103" s="22"/>
    </row>
    <row r="104" spans="1:34" s="21" customFormat="1" ht="15" customHeight="1">
      <c r="L104" s="90"/>
      <c r="M104" s="90"/>
      <c r="N104" s="90"/>
      <c r="P104" s="90"/>
      <c r="Q104" s="90"/>
      <c r="S104" s="90"/>
      <c r="T104" s="90"/>
      <c r="U104" s="90"/>
    </row>
    <row r="105" spans="1:34" s="21" customFormat="1" ht="14.1" customHeight="1">
      <c r="A105" s="2" t="s">
        <v>9</v>
      </c>
      <c r="B105" s="321" t="s">
        <v>404</v>
      </c>
      <c r="C105" s="354"/>
      <c r="D105" s="354"/>
      <c r="E105" s="354"/>
      <c r="F105" s="354"/>
      <c r="G105" s="354"/>
      <c r="H105" s="354"/>
      <c r="I105" s="2" t="s">
        <v>10</v>
      </c>
      <c r="J105" s="75"/>
      <c r="K105" s="75"/>
      <c r="L105" s="94"/>
      <c r="M105" s="94"/>
      <c r="N105" s="94"/>
      <c r="P105" s="94"/>
      <c r="Q105" s="94"/>
      <c r="S105" s="90"/>
      <c r="T105" s="90"/>
      <c r="U105" s="90"/>
      <c r="V105" s="9"/>
      <c r="W105" s="9"/>
      <c r="X105" s="9"/>
      <c r="Y105" s="75"/>
      <c r="Z105" s="75"/>
      <c r="AA105" s="75"/>
      <c r="AB105" s="75"/>
      <c r="AC105" s="75"/>
      <c r="AD105" s="75"/>
      <c r="AE105" s="17"/>
      <c r="AF105" s="17"/>
    </row>
    <row r="106" spans="1:34" s="21" customFormat="1" ht="14.1" customHeight="1">
      <c r="A106" s="2"/>
      <c r="B106" s="9"/>
      <c r="C106" s="18"/>
      <c r="D106" s="18"/>
      <c r="E106" s="18"/>
      <c r="F106" s="18"/>
      <c r="G106" s="18"/>
      <c r="H106" s="18"/>
      <c r="I106" s="2"/>
      <c r="J106" s="75"/>
      <c r="K106" s="75"/>
      <c r="L106" s="94"/>
      <c r="M106" s="94"/>
      <c r="N106" s="94"/>
      <c r="P106" s="94"/>
      <c r="Q106" s="94"/>
      <c r="S106" s="90"/>
      <c r="T106" s="90"/>
      <c r="U106" s="90"/>
      <c r="V106" s="9"/>
      <c r="W106" s="9"/>
      <c r="X106" s="9"/>
      <c r="Y106" s="75"/>
      <c r="Z106" s="75"/>
      <c r="AA106" s="75"/>
      <c r="AB106" s="75"/>
      <c r="AC106" s="75"/>
      <c r="AD106" s="75"/>
      <c r="AE106" s="17"/>
      <c r="AF106" s="17"/>
    </row>
    <row r="107" spans="1:34" s="21" customFormat="1" ht="14.1" customHeight="1" thickBot="1">
      <c r="A107" s="306" t="s">
        <v>3</v>
      </c>
      <c r="B107" s="307">
        <v>3</v>
      </c>
      <c r="C107" s="469" t="str">
        <f>IF(ISERROR(VLOOKUP(A107&amp;B107,$AJ:$AO,2,FALSE))=TRUE,"",VLOOKUP(A107&amp;B107,$AJ:$AO,2,FALSE))</f>
        <v>別役</v>
      </c>
      <c r="D107" s="470"/>
      <c r="E107" s="470"/>
      <c r="F107" s="471" t="str">
        <f>IF(ISERROR(VLOOKUP(A107&amp;B107,$AJ:$AO,4,FALSE))=TRUE,"(　)",VLOOKUP(A107&amp;B107,$AJ:$AO,4,FALSE))</f>
        <v>(高)</v>
      </c>
      <c r="G107" s="471"/>
      <c r="H107" s="471" t="str">
        <f>IF(ISERROR(VLOOKUP(A107&amp;B107,$AJ:$AO,5,FALSE))=TRUE,"",VLOOKUP(A107&amp;B107,$AJ:$AO,5,FALSE))</f>
        <v>まほろば南国</v>
      </c>
      <c r="I107" s="471"/>
      <c r="J107" s="471"/>
      <c r="K107" s="473"/>
      <c r="L107" s="224"/>
      <c r="M107" s="90"/>
      <c r="N107" s="94"/>
      <c r="P107" s="94"/>
      <c r="Q107" s="90"/>
      <c r="S107" s="90"/>
      <c r="T107" s="94"/>
      <c r="U107" s="94"/>
      <c r="V107" s="469" t="str">
        <f>IF(ISERROR(VLOOKUP(AE107&amp;AF107,$AJ:$AO,2,FALSE))=TRUE,"",VLOOKUP(AE107&amp;AF107,$AJ:$AO,2,FALSE))</f>
        <v>藤原</v>
      </c>
      <c r="W107" s="470"/>
      <c r="X107" s="470"/>
      <c r="Y107" s="471" t="str">
        <f>IF(ISERROR(VLOOKUP(AE107&amp;AF107,$AJ:$AO,4,FALSE))=TRUE,"(　)",VLOOKUP(AE107&amp;AF107,$AJ:$AO,4,FALSE))</f>
        <v>(愛)</v>
      </c>
      <c r="Z107" s="471"/>
      <c r="AA107" s="471" t="str">
        <f>IF(ISERROR(VLOOKUP(AE107&amp;AF107,$AJ:$AO,5,FALSE))=TRUE,"",VLOOKUP(AE107&amp;AF107,$AJ:$AO,5,FALSE))</f>
        <v>帝友クラブ</v>
      </c>
      <c r="AB107" s="471"/>
      <c r="AC107" s="471"/>
      <c r="AD107" s="473"/>
      <c r="AE107" s="306" t="s">
        <v>5</v>
      </c>
      <c r="AF107" s="307">
        <v>3</v>
      </c>
    </row>
    <row r="108" spans="1:34" s="21" customFormat="1" ht="14.1" customHeight="1" thickTop="1" thickBot="1">
      <c r="A108" s="307"/>
      <c r="B108" s="307"/>
      <c r="C108" s="474" t="str">
        <f>IF(ISERROR(VLOOKUP(A107&amp;B107,$AJ:$AO,3,FALSE))=TRUE,"",VLOOKUP(A107&amp;B107,$AJ:$AO,3,FALSE))</f>
        <v>森田</v>
      </c>
      <c r="D108" s="475"/>
      <c r="E108" s="475"/>
      <c r="F108" s="472"/>
      <c r="G108" s="472"/>
      <c r="H108" s="472" t="str">
        <f>IF(ISERROR(VLOOKUP(A107&amp;B107,$AJ:$AO,6,FALSE))=TRUE,"",VLOOKUP(A107&amp;B107,$AJ:$AO,6,FALSE))</f>
        <v>野市体育協会</v>
      </c>
      <c r="I108" s="472"/>
      <c r="J108" s="472"/>
      <c r="K108" s="476"/>
      <c r="L108" s="247"/>
      <c r="M108" s="219"/>
      <c r="N108" s="94"/>
      <c r="P108" s="94"/>
      <c r="Q108" s="90"/>
      <c r="S108" s="94"/>
      <c r="T108" s="214"/>
      <c r="U108" s="157"/>
      <c r="V108" s="474" t="str">
        <f>IF(ISERROR(VLOOKUP(AE107&amp;AF107,$AJ:$AO,3,FALSE))=TRUE,"",VLOOKUP(AE107&amp;AF107,$AJ:$AO,3,FALSE))</f>
        <v>熊野</v>
      </c>
      <c r="W108" s="475"/>
      <c r="X108" s="475"/>
      <c r="Y108" s="472"/>
      <c r="Z108" s="472"/>
      <c r="AA108" s="472" t="str">
        <f>IF(ISERROR(VLOOKUP(AE107&amp;AF107,$AJ:$AO,6,FALSE))=TRUE,"",VLOOKUP(AE107&amp;AF107,$AJ:$AO,6,FALSE))</f>
        <v>媛卓会</v>
      </c>
      <c r="AB108" s="472"/>
      <c r="AC108" s="472"/>
      <c r="AD108" s="476"/>
      <c r="AE108" s="307"/>
      <c r="AF108" s="307"/>
    </row>
    <row r="109" spans="1:34" s="21" customFormat="1" ht="14.1" customHeight="1" thickTop="1" thickBot="1">
      <c r="A109" s="306" t="s">
        <v>22</v>
      </c>
      <c r="B109" s="307">
        <v>3</v>
      </c>
      <c r="C109" s="469" t="str">
        <f>IF(ISERROR(VLOOKUP(A109&amp;B109,$AJ:$AO,2,FALSE))=TRUE,"",VLOOKUP(A109&amp;B109,$AJ:$AO,2,FALSE))</f>
        <v>福谷</v>
      </c>
      <c r="D109" s="470"/>
      <c r="E109" s="470"/>
      <c r="F109" s="471" t="str">
        <f>IF(ISERROR(VLOOKUP(A109&amp;B109,$AJ:$AO,4,FALSE))=TRUE,"(　)",VLOOKUP(A109&amp;B109,$AJ:$AO,4,FALSE))</f>
        <v>(高)</v>
      </c>
      <c r="G109" s="471"/>
      <c r="H109" s="471" t="str">
        <f>IF(ISERROR(VLOOKUP(A109&amp;B109,$AJ:$AO,5,FALSE))=TRUE,"",VLOOKUP(A109&amp;B109,$AJ:$AO,5,FALSE))</f>
        <v>ＦＣ江陽</v>
      </c>
      <c r="I109" s="471"/>
      <c r="J109" s="471"/>
      <c r="K109" s="473"/>
      <c r="L109" s="162"/>
      <c r="M109" s="100"/>
      <c r="N109" s="94"/>
      <c r="P109" s="94"/>
      <c r="Q109" s="94"/>
      <c r="S109" s="92"/>
      <c r="T109" s="244"/>
      <c r="U109" s="208"/>
      <c r="V109" s="469" t="str">
        <f>IF(ISERROR(VLOOKUP(AE109&amp;AF109,$AJ:$AO,2,FALSE))=TRUE,"",VLOOKUP(AE109&amp;AF109,$AJ:$AO,2,FALSE))</f>
        <v>荒滝</v>
      </c>
      <c r="W109" s="470"/>
      <c r="X109" s="470"/>
      <c r="Y109" s="471" t="str">
        <f>IF(ISERROR(VLOOKUP(AE109&amp;AF109,$AJ:$AO,4,FALSE))=TRUE,"(　)",VLOOKUP(AE109&amp;AF109,$AJ:$AO,4,FALSE))</f>
        <v>(愛)</v>
      </c>
      <c r="Z109" s="471"/>
      <c r="AA109" s="471" t="str">
        <f>IF(ISERROR(VLOOKUP(AE109&amp;AF109,$AJ:$AO,5,FALSE))=TRUE,"",VLOOKUP(AE109&amp;AF109,$AJ:$AO,5,FALSE))</f>
        <v>ＥＦＴ</v>
      </c>
      <c r="AB109" s="471"/>
      <c r="AC109" s="471"/>
      <c r="AD109" s="473"/>
      <c r="AE109" s="306" t="s">
        <v>20</v>
      </c>
      <c r="AF109" s="307">
        <v>3</v>
      </c>
    </row>
    <row r="110" spans="1:34" s="21" customFormat="1" ht="14.1" customHeight="1" thickTop="1" thickBot="1">
      <c r="A110" s="307"/>
      <c r="B110" s="307"/>
      <c r="C110" s="474" t="str">
        <f>IF(ISERROR(VLOOKUP(A109&amp;B109,$AJ:$AO,3,FALSE))=TRUE,"",VLOOKUP(A109&amp;B109,$AJ:$AO,3,FALSE))</f>
        <v>瀬川</v>
      </c>
      <c r="D110" s="475"/>
      <c r="E110" s="475"/>
      <c r="F110" s="472"/>
      <c r="G110" s="472"/>
      <c r="H110" s="472" t="str">
        <f>IF(ISERROR(VLOOKUP(A109&amp;B109,$AJ:$AO,6,FALSE))=TRUE,"",VLOOKUP(A109&amp;B109,$AJ:$AO,6,FALSE))</f>
        <v>ＦＣ江陽</v>
      </c>
      <c r="I110" s="472"/>
      <c r="J110" s="472"/>
      <c r="K110" s="476"/>
      <c r="L110" s="156"/>
      <c r="M110" s="175"/>
      <c r="N110" s="224"/>
      <c r="O110" s="238"/>
      <c r="P110" s="223"/>
      <c r="Q110" s="97"/>
      <c r="S110" s="92"/>
      <c r="T110" s="174"/>
      <c r="U110" s="242"/>
      <c r="V110" s="474" t="str">
        <f>IF(ISERROR(VLOOKUP(AE109&amp;AF109,$AJ:$AO,3,FALSE))=TRUE,"",VLOOKUP(AE109&amp;AF109,$AJ:$AO,3,FALSE))</f>
        <v>渡部</v>
      </c>
      <c r="W110" s="475"/>
      <c r="X110" s="475"/>
      <c r="Y110" s="472"/>
      <c r="Z110" s="472"/>
      <c r="AA110" s="472" t="str">
        <f>IF(ISERROR(VLOOKUP(AE109&amp;AF109,$AJ:$AO,6,FALSE))=TRUE,"",VLOOKUP(AE109&amp;AF109,$AJ:$AO,6,FALSE))</f>
        <v>あたごクラブ</v>
      </c>
      <c r="AB110" s="472"/>
      <c r="AC110" s="472"/>
      <c r="AD110" s="476"/>
      <c r="AE110" s="307"/>
      <c r="AF110" s="307"/>
    </row>
    <row r="111" spans="1:34" s="21" customFormat="1" ht="14.1" customHeight="1" thickTop="1">
      <c r="A111" s="306" t="s">
        <v>19</v>
      </c>
      <c r="B111" s="307">
        <v>3</v>
      </c>
      <c r="C111" s="469" t="str">
        <f>IF(ISERROR(VLOOKUP(A111&amp;B111,$AJ:$AO,2,FALSE))=TRUE,"",VLOOKUP(A111&amp;B111,$AJ:$AO,2,FALSE))</f>
        <v>森</v>
      </c>
      <c r="D111" s="470"/>
      <c r="E111" s="470"/>
      <c r="F111" s="471" t="str">
        <f>IF(ISERROR(VLOOKUP(A111&amp;B111,$AJ:$AO,4,FALSE))=TRUE,"(　)",VLOOKUP(A111&amp;B111,$AJ:$AO,4,FALSE))</f>
        <v>(徳)</v>
      </c>
      <c r="G111" s="471"/>
      <c r="H111" s="471" t="str">
        <f>IF(ISERROR(VLOOKUP(A111&amp;B111,$AJ:$AO,5,FALSE))=TRUE,"",VLOOKUP(A111&amp;B111,$AJ:$AO,5,FALSE))</f>
        <v>北島クラブ</v>
      </c>
      <c r="I111" s="471"/>
      <c r="J111" s="471"/>
      <c r="K111" s="473"/>
      <c r="L111" s="156"/>
      <c r="M111" s="234"/>
      <c r="N111" s="94"/>
      <c r="O111" s="208"/>
      <c r="P111" s="208"/>
      <c r="Q111" s="158"/>
      <c r="R111" s="158"/>
      <c r="S111" s="216"/>
      <c r="T111" s="208"/>
      <c r="U111" s="163"/>
      <c r="V111" s="469" t="str">
        <f>IF(ISERROR(VLOOKUP(AE111&amp;AF111,$AJ:$AO,2,FALSE))=TRUE,"",VLOOKUP(AE111&amp;AF111,$AJ:$AO,2,FALSE))</f>
        <v>越智</v>
      </c>
      <c r="W111" s="470"/>
      <c r="X111" s="470"/>
      <c r="Y111" s="471" t="str">
        <f>IF(ISERROR(VLOOKUP(AE111&amp;AF111,$AJ:$AO,4,FALSE))=TRUE,"(　)",VLOOKUP(AE111&amp;AF111,$AJ:$AO,4,FALSE))</f>
        <v>(愛)</v>
      </c>
      <c r="Z111" s="471"/>
      <c r="AA111" s="471" t="str">
        <f>IF(ISERROR(VLOOKUP(AE111&amp;AF111,$AJ:$AO,5,FALSE))=TRUE,"",VLOOKUP(AE111&amp;AF111,$AJ:$AO,5,FALSE))</f>
        <v>ぷちとまと</v>
      </c>
      <c r="AB111" s="471"/>
      <c r="AC111" s="471"/>
      <c r="AD111" s="473"/>
      <c r="AE111" s="306" t="s">
        <v>21</v>
      </c>
      <c r="AF111" s="307">
        <v>3</v>
      </c>
    </row>
    <row r="112" spans="1:34" s="21" customFormat="1" ht="14.1" customHeight="1" thickBot="1">
      <c r="A112" s="307"/>
      <c r="B112" s="307"/>
      <c r="C112" s="474" t="str">
        <f>IF(ISERROR(VLOOKUP(A111&amp;B111,$AJ:$AO,3,FALSE))=TRUE,"",VLOOKUP(A111&amp;B111,$AJ:$AO,3,FALSE))</f>
        <v>岩本</v>
      </c>
      <c r="D112" s="475"/>
      <c r="E112" s="475"/>
      <c r="F112" s="472"/>
      <c r="G112" s="472"/>
      <c r="H112" s="472" t="str">
        <f>IF(ISERROR(VLOOKUP(A111&amp;B111,$AJ:$AO,6,FALSE))=TRUE,"",VLOOKUP(A111&amp;B111,$AJ:$AO,6,FALSE))</f>
        <v>北島クラブ</v>
      </c>
      <c r="I112" s="472"/>
      <c r="J112" s="472"/>
      <c r="K112" s="476"/>
      <c r="L112" s="159"/>
      <c r="M112" s="254"/>
      <c r="N112" s="90"/>
      <c r="P112" s="94"/>
      <c r="Q112" s="94"/>
      <c r="S112" s="221"/>
      <c r="T112" s="92"/>
      <c r="U112" s="157"/>
      <c r="V112" s="474" t="str">
        <f>IF(ISERROR(VLOOKUP(AE111&amp;AF111,$AJ:$AO,3,FALSE))=TRUE,"",VLOOKUP(AE111&amp;AF111,$AJ:$AO,3,FALSE))</f>
        <v>浅野</v>
      </c>
      <c r="W112" s="475"/>
      <c r="X112" s="475"/>
      <c r="Y112" s="472"/>
      <c r="Z112" s="472"/>
      <c r="AA112" s="472" t="str">
        <f>IF(ISERROR(VLOOKUP(AE111&amp;AF111,$AJ:$AO,6,FALSE))=TRUE,"",VLOOKUP(AE111&amp;AF111,$AJ:$AO,6,FALSE))</f>
        <v>ぷちとまと</v>
      </c>
      <c r="AB112" s="472"/>
      <c r="AC112" s="472"/>
      <c r="AD112" s="476"/>
      <c r="AE112" s="307"/>
      <c r="AF112" s="307"/>
    </row>
    <row r="113" spans="1:34" s="21" customFormat="1" ht="14.1" customHeight="1" thickTop="1" thickBot="1">
      <c r="A113" s="306" t="s">
        <v>6</v>
      </c>
      <c r="B113" s="307">
        <v>3</v>
      </c>
      <c r="C113" s="469" t="str">
        <f>IF(ISERROR(VLOOKUP(A113&amp;B113,$AJ:$AO,2,FALSE))=TRUE,"",VLOOKUP(A113&amp;B113,$AJ:$AO,2,FALSE))</f>
        <v>高橋</v>
      </c>
      <c r="D113" s="470"/>
      <c r="E113" s="470"/>
      <c r="F113" s="471" t="str">
        <f>IF(ISERROR(VLOOKUP(A113&amp;B113,$AJ:$AO,4,FALSE))=TRUE,"(　)",VLOOKUP(A113&amp;B113,$AJ:$AO,4,FALSE))</f>
        <v>(愛)</v>
      </c>
      <c r="G113" s="471"/>
      <c r="H113" s="471" t="str">
        <f>IF(ISERROR(VLOOKUP(A113&amp;B113,$AJ:$AO,5,FALSE))=TRUE,"",VLOOKUP(A113&amp;B113,$AJ:$AO,5,FALSE))</f>
        <v>さつき会</v>
      </c>
      <c r="I113" s="471"/>
      <c r="J113" s="471"/>
      <c r="K113" s="473"/>
      <c r="L113" s="266"/>
      <c r="M113" s="90"/>
      <c r="N113" s="90"/>
      <c r="P113" s="94"/>
      <c r="Q113" s="94"/>
      <c r="S113" s="94"/>
      <c r="T113" s="216"/>
      <c r="U113" s="156"/>
      <c r="V113" s="469" t="str">
        <f>IF(ISERROR(VLOOKUP(AE113&amp;AF113,$AJ:$AO,2,FALSE))=TRUE,"",VLOOKUP(AE113&amp;AF113,$AJ:$AO,2,FALSE))</f>
        <v>藤代</v>
      </c>
      <c r="W113" s="470"/>
      <c r="X113" s="470"/>
      <c r="Y113" s="471" t="str">
        <f>IF(ISERROR(VLOOKUP(AE113&amp;AF113,$AJ:$AO,4,FALSE))=TRUE,"(　)",VLOOKUP(AE113&amp;AF113,$AJ:$AO,4,FALSE))</f>
        <v>(徳)</v>
      </c>
      <c r="Z113" s="471"/>
      <c r="AA113" s="471" t="str">
        <f>IF(ISERROR(VLOOKUP(AE113&amp;AF113,$AJ:$AO,5,FALSE))=TRUE,"",VLOOKUP(AE113&amp;AF113,$AJ:$AO,5,FALSE))</f>
        <v>北島クラブ</v>
      </c>
      <c r="AB113" s="471"/>
      <c r="AC113" s="471"/>
      <c r="AD113" s="473"/>
      <c r="AE113" s="477" t="s">
        <v>4</v>
      </c>
      <c r="AF113" s="359">
        <v>3</v>
      </c>
    </row>
    <row r="114" spans="1:34" s="21" customFormat="1" ht="14.1" customHeight="1" thickTop="1">
      <c r="A114" s="307"/>
      <c r="B114" s="307"/>
      <c r="C114" s="474" t="str">
        <f>IF(ISERROR(VLOOKUP(A113&amp;B113,$AJ:$AO,3,FALSE))=TRUE,"",VLOOKUP(A113&amp;B113,$AJ:$AO,3,FALSE))</f>
        <v>羽多野</v>
      </c>
      <c r="D114" s="475"/>
      <c r="E114" s="475"/>
      <c r="F114" s="472"/>
      <c r="G114" s="472"/>
      <c r="H114" s="472" t="str">
        <f>IF(ISERROR(VLOOKUP(A113&amp;B113,$AJ:$AO,6,FALSE))=TRUE,"",VLOOKUP(A113&amp;B113,$AJ:$AO,6,FALSE))</f>
        <v>さつき会</v>
      </c>
      <c r="I114" s="472"/>
      <c r="J114" s="472"/>
      <c r="K114" s="476"/>
      <c r="L114" s="225"/>
      <c r="M114" s="90"/>
      <c r="N114" s="90"/>
      <c r="P114" s="90"/>
      <c r="Q114" s="94"/>
      <c r="S114" s="90"/>
      <c r="T114" s="90"/>
      <c r="U114" s="222"/>
      <c r="V114" s="474" t="str">
        <f>IF(ISERROR(VLOOKUP(AE113&amp;AF113,$AJ:$AO,3,FALSE))=TRUE,"",VLOOKUP(AE113&amp;AF113,$AJ:$AO,3,FALSE))</f>
        <v>古字</v>
      </c>
      <c r="W114" s="475"/>
      <c r="X114" s="475"/>
      <c r="Y114" s="472"/>
      <c r="Z114" s="472"/>
      <c r="AA114" s="472" t="str">
        <f>IF(ISERROR(VLOOKUP(AE113&amp;AF113,$AJ:$AO,6,FALSE))=TRUE,"",VLOOKUP(AE113&amp;AF113,$AJ:$AO,6,FALSE))</f>
        <v>北島クラブ</v>
      </c>
      <c r="AB114" s="472"/>
      <c r="AC114" s="472"/>
      <c r="AD114" s="476"/>
      <c r="AE114" s="408"/>
      <c r="AF114" s="359"/>
      <c r="AG114" s="22"/>
      <c r="AH114" s="22"/>
    </row>
    <row r="115" spans="1:34" s="21" customFormat="1" ht="15" customHeight="1"/>
    <row r="116" spans="1:34" s="21" customFormat="1" ht="15" customHeight="1"/>
    <row r="117" spans="1:34" s="21" customFormat="1" ht="15" customHeight="1"/>
    <row r="118" spans="1:34" s="21" customFormat="1" ht="15" customHeight="1"/>
    <row r="119" spans="1:34" s="21" customFormat="1" ht="15" customHeight="1"/>
  </sheetData>
  <mergeCells count="620">
    <mergeCell ref="A111:A112"/>
    <mergeCell ref="B111:B112"/>
    <mergeCell ref="C111:E111"/>
    <mergeCell ref="F111:G112"/>
    <mergeCell ref="H111:K111"/>
    <mergeCell ref="A113:A114"/>
    <mergeCell ref="B113:B114"/>
    <mergeCell ref="C113:E113"/>
    <mergeCell ref="F113:G114"/>
    <mergeCell ref="H113:K113"/>
    <mergeCell ref="AE113:AE114"/>
    <mergeCell ref="AF113:AF114"/>
    <mergeCell ref="C114:E114"/>
    <mergeCell ref="H114:K114"/>
    <mergeCell ref="V114:X114"/>
    <mergeCell ref="AA114:AD114"/>
    <mergeCell ref="V113:X113"/>
    <mergeCell ref="AA112:AD112"/>
    <mergeCell ref="Y113:Z114"/>
    <mergeCell ref="AA113:AD113"/>
    <mergeCell ref="AF109:AF110"/>
    <mergeCell ref="C110:E110"/>
    <mergeCell ref="H110:K110"/>
    <mergeCell ref="V110:X110"/>
    <mergeCell ref="AA110:AD110"/>
    <mergeCell ref="V111:X111"/>
    <mergeCell ref="Y111:Z112"/>
    <mergeCell ref="AA111:AD111"/>
    <mergeCell ref="AE111:AE112"/>
    <mergeCell ref="AF111:AF112"/>
    <mergeCell ref="C112:E112"/>
    <mergeCell ref="H112:K112"/>
    <mergeCell ref="V112:X112"/>
    <mergeCell ref="A109:A110"/>
    <mergeCell ref="B109:B110"/>
    <mergeCell ref="C109:E109"/>
    <mergeCell ref="F109:G110"/>
    <mergeCell ref="H109:K109"/>
    <mergeCell ref="V109:X109"/>
    <mergeCell ref="Y109:Z110"/>
    <mergeCell ref="AA109:AD109"/>
    <mergeCell ref="AE109:AE110"/>
    <mergeCell ref="H102:K102"/>
    <mergeCell ref="V102:X102"/>
    <mergeCell ref="V107:X107"/>
    <mergeCell ref="Y107:Z108"/>
    <mergeCell ref="AA107:AD107"/>
    <mergeCell ref="AE107:AE108"/>
    <mergeCell ref="AF107:AF108"/>
    <mergeCell ref="C108:E108"/>
    <mergeCell ref="H108:K108"/>
    <mergeCell ref="V108:X108"/>
    <mergeCell ref="AA108:AD108"/>
    <mergeCell ref="AE100:AE101"/>
    <mergeCell ref="AF100:AF101"/>
    <mergeCell ref="C101:E101"/>
    <mergeCell ref="H101:K101"/>
    <mergeCell ref="V101:X101"/>
    <mergeCell ref="AA101:AD101"/>
    <mergeCell ref="Y102:Z103"/>
    <mergeCell ref="B105:H105"/>
    <mergeCell ref="A107:A108"/>
    <mergeCell ref="B107:B108"/>
    <mergeCell ref="C107:E107"/>
    <mergeCell ref="F107:G108"/>
    <mergeCell ref="H107:K107"/>
    <mergeCell ref="AA102:AD102"/>
    <mergeCell ref="AE102:AE103"/>
    <mergeCell ref="AF102:AF103"/>
    <mergeCell ref="C103:E103"/>
    <mergeCell ref="H103:K103"/>
    <mergeCell ref="V103:X103"/>
    <mergeCell ref="AA103:AD103"/>
    <mergeCell ref="A102:A103"/>
    <mergeCell ref="B102:B103"/>
    <mergeCell ref="C102:E102"/>
    <mergeCell ref="F102:G103"/>
    <mergeCell ref="A100:A101"/>
    <mergeCell ref="B100:B101"/>
    <mergeCell ref="C100:E100"/>
    <mergeCell ref="F100:G101"/>
    <mergeCell ref="H100:K100"/>
    <mergeCell ref="C99:E99"/>
    <mergeCell ref="H99:K99"/>
    <mergeCell ref="V99:X99"/>
    <mergeCell ref="AA99:AD99"/>
    <mergeCell ref="V100:X100"/>
    <mergeCell ref="Y100:Z101"/>
    <mergeCell ref="AA100:AD100"/>
    <mergeCell ref="AE98:AE99"/>
    <mergeCell ref="AF98:AF99"/>
    <mergeCell ref="A98:A99"/>
    <mergeCell ref="B98:B99"/>
    <mergeCell ref="C98:E98"/>
    <mergeCell ref="F98:G99"/>
    <mergeCell ref="H98:K98"/>
    <mergeCell ref="V98:X98"/>
    <mergeCell ref="Y98:Z99"/>
    <mergeCell ref="AA98:AD98"/>
    <mergeCell ref="V96:X96"/>
    <mergeCell ref="Y96:Z97"/>
    <mergeCell ref="AA96:AD96"/>
    <mergeCell ref="AE96:AE97"/>
    <mergeCell ref="AF96:AF97"/>
    <mergeCell ref="C97:E97"/>
    <mergeCell ref="H97:K97"/>
    <mergeCell ref="V97:X97"/>
    <mergeCell ref="AA97:AD97"/>
    <mergeCell ref="B89:B90"/>
    <mergeCell ref="C89:E89"/>
    <mergeCell ref="F89:G90"/>
    <mergeCell ref="H89:K89"/>
    <mergeCell ref="B94:H94"/>
    <mergeCell ref="A96:A97"/>
    <mergeCell ref="B96:B97"/>
    <mergeCell ref="C96:E96"/>
    <mergeCell ref="F96:G97"/>
    <mergeCell ref="H96:K96"/>
    <mergeCell ref="A89:A90"/>
    <mergeCell ref="C92:E92"/>
    <mergeCell ref="H92:K92"/>
    <mergeCell ref="A91:A92"/>
    <mergeCell ref="B91:B92"/>
    <mergeCell ref="C91:E91"/>
    <mergeCell ref="F91:G92"/>
    <mergeCell ref="H91:K91"/>
    <mergeCell ref="C90:E90"/>
    <mergeCell ref="H90:K90"/>
    <mergeCell ref="AF87:AF88"/>
    <mergeCell ref="C88:E88"/>
    <mergeCell ref="H88:K88"/>
    <mergeCell ref="V88:X88"/>
    <mergeCell ref="AA88:AD88"/>
    <mergeCell ref="AA89:AD89"/>
    <mergeCell ref="V90:X90"/>
    <mergeCell ref="AA90:AD90"/>
    <mergeCell ref="Y91:Z92"/>
    <mergeCell ref="AA91:AD91"/>
    <mergeCell ref="AE91:AE92"/>
    <mergeCell ref="AF91:AF92"/>
    <mergeCell ref="V92:X92"/>
    <mergeCell ref="AA92:AD92"/>
    <mergeCell ref="V91:X91"/>
    <mergeCell ref="AE89:AE90"/>
    <mergeCell ref="AF89:AF90"/>
    <mergeCell ref="V89:X89"/>
    <mergeCell ref="Y89:Z90"/>
    <mergeCell ref="A87:A88"/>
    <mergeCell ref="B87:B88"/>
    <mergeCell ref="C87:E87"/>
    <mergeCell ref="F87:G88"/>
    <mergeCell ref="H87:K87"/>
    <mergeCell ref="V87:X87"/>
    <mergeCell ref="Y85:Z86"/>
    <mergeCell ref="AA85:AD85"/>
    <mergeCell ref="AE85:AE86"/>
    <mergeCell ref="A85:A86"/>
    <mergeCell ref="Y87:Z88"/>
    <mergeCell ref="AA87:AD87"/>
    <mergeCell ref="AE87:AE88"/>
    <mergeCell ref="AF85:AF86"/>
    <mergeCell ref="C86:E86"/>
    <mergeCell ref="H86:K86"/>
    <mergeCell ref="V86:X86"/>
    <mergeCell ref="AA86:AD86"/>
    <mergeCell ref="AF80:AG80"/>
    <mergeCell ref="K81:L81"/>
    <mergeCell ref="R81:S81"/>
    <mergeCell ref="B83:H83"/>
    <mergeCell ref="B85:B86"/>
    <mergeCell ref="C85:E85"/>
    <mergeCell ref="F85:G86"/>
    <mergeCell ref="H85:K85"/>
    <mergeCell ref="V85:X85"/>
    <mergeCell ref="A78:F78"/>
    <mergeCell ref="A79:F79"/>
    <mergeCell ref="K79:L79"/>
    <mergeCell ref="R79:S79"/>
    <mergeCell ref="Y79:Z79"/>
    <mergeCell ref="A80:F80"/>
    <mergeCell ref="K80:L80"/>
    <mergeCell ref="R80:S80"/>
    <mergeCell ref="Y80:Z80"/>
    <mergeCell ref="U75:Y76"/>
    <mergeCell ref="Z75:AA76"/>
    <mergeCell ref="AB75:AC76"/>
    <mergeCell ref="B76:D76"/>
    <mergeCell ref="K76:L76"/>
    <mergeCell ref="N76:O76"/>
    <mergeCell ref="P76:Q76"/>
    <mergeCell ref="S76:T76"/>
    <mergeCell ref="A75:A76"/>
    <mergeCell ref="B75:D75"/>
    <mergeCell ref="E75:F76"/>
    <mergeCell ref="G75:J76"/>
    <mergeCell ref="L75:N75"/>
    <mergeCell ref="Q75:S75"/>
    <mergeCell ref="A73:A74"/>
    <mergeCell ref="B73:D73"/>
    <mergeCell ref="E73:F74"/>
    <mergeCell ref="G73:J74"/>
    <mergeCell ref="L73:N73"/>
    <mergeCell ref="P73:T74"/>
    <mergeCell ref="V73:X73"/>
    <mergeCell ref="Z73:AA74"/>
    <mergeCell ref="AB73:AC74"/>
    <mergeCell ref="B74:D74"/>
    <mergeCell ref="K74:L74"/>
    <mergeCell ref="N74:O74"/>
    <mergeCell ref="U74:V74"/>
    <mergeCell ref="X74:Y74"/>
    <mergeCell ref="A71:A72"/>
    <mergeCell ref="B71:D71"/>
    <mergeCell ref="E71:F72"/>
    <mergeCell ref="G71:J72"/>
    <mergeCell ref="K71:O72"/>
    <mergeCell ref="Q71:S71"/>
    <mergeCell ref="V71:X71"/>
    <mergeCell ref="Z71:AA72"/>
    <mergeCell ref="AB71:AC72"/>
    <mergeCell ref="B72:D72"/>
    <mergeCell ref="P72:Q72"/>
    <mergeCell ref="S72:T72"/>
    <mergeCell ref="U72:V72"/>
    <mergeCell ref="X72:Y72"/>
    <mergeCell ref="Y69:Z69"/>
    <mergeCell ref="AA69:AC69"/>
    <mergeCell ref="E70:G70"/>
    <mergeCell ref="K70:L70"/>
    <mergeCell ref="N70:O70"/>
    <mergeCell ref="P70:Q70"/>
    <mergeCell ref="S70:T70"/>
    <mergeCell ref="U70:V70"/>
    <mergeCell ref="X70:Y70"/>
    <mergeCell ref="Z70:AA70"/>
    <mergeCell ref="AB70:AC70"/>
    <mergeCell ref="A64:A65"/>
    <mergeCell ref="B64:D64"/>
    <mergeCell ref="E64:F65"/>
    <mergeCell ref="G64:J65"/>
    <mergeCell ref="L64:N64"/>
    <mergeCell ref="P64:T65"/>
    <mergeCell ref="U66:Y67"/>
    <mergeCell ref="Z66:AA67"/>
    <mergeCell ref="AB66:AC67"/>
    <mergeCell ref="B67:D67"/>
    <mergeCell ref="K67:L67"/>
    <mergeCell ref="N67:O67"/>
    <mergeCell ref="P67:Q67"/>
    <mergeCell ref="S67:T67"/>
    <mergeCell ref="A66:A67"/>
    <mergeCell ref="B66:D66"/>
    <mergeCell ref="E66:F67"/>
    <mergeCell ref="G66:J67"/>
    <mergeCell ref="L66:N66"/>
    <mergeCell ref="Q66:S66"/>
    <mergeCell ref="X61:Y61"/>
    <mergeCell ref="Z61:AA61"/>
    <mergeCell ref="AB61:AC61"/>
    <mergeCell ref="V64:X64"/>
    <mergeCell ref="Z64:AA65"/>
    <mergeCell ref="AB64:AC65"/>
    <mergeCell ref="B65:D65"/>
    <mergeCell ref="K65:L65"/>
    <mergeCell ref="N65:O65"/>
    <mergeCell ref="U65:V65"/>
    <mergeCell ref="X65:Y65"/>
    <mergeCell ref="A62:A63"/>
    <mergeCell ref="B62:D62"/>
    <mergeCell ref="E62:F63"/>
    <mergeCell ref="G62:J63"/>
    <mergeCell ref="K62:O63"/>
    <mergeCell ref="Q62:S62"/>
    <mergeCell ref="V62:X62"/>
    <mergeCell ref="D57:AE57"/>
    <mergeCell ref="C59:G59"/>
    <mergeCell ref="Y60:Z60"/>
    <mergeCell ref="AA60:AC60"/>
    <mergeCell ref="E61:G61"/>
    <mergeCell ref="K61:L61"/>
    <mergeCell ref="N61:O61"/>
    <mergeCell ref="P61:Q61"/>
    <mergeCell ref="S61:T61"/>
    <mergeCell ref="U61:V61"/>
    <mergeCell ref="Z62:AA63"/>
    <mergeCell ref="AB62:AC63"/>
    <mergeCell ref="B63:D63"/>
    <mergeCell ref="P63:Q63"/>
    <mergeCell ref="S63:T63"/>
    <mergeCell ref="U63:V63"/>
    <mergeCell ref="X63:Y63"/>
    <mergeCell ref="Z55:AA56"/>
    <mergeCell ref="AB55:AC56"/>
    <mergeCell ref="U55:Y56"/>
    <mergeCell ref="U52:V52"/>
    <mergeCell ref="X52:Y52"/>
    <mergeCell ref="Z50:AA50"/>
    <mergeCell ref="AB50:AC50"/>
    <mergeCell ref="Z51:AA52"/>
    <mergeCell ref="U46:Y47"/>
    <mergeCell ref="Z46:AA47"/>
    <mergeCell ref="AB46:AC47"/>
    <mergeCell ref="AB51:AC52"/>
    <mergeCell ref="Z53:AA54"/>
    <mergeCell ref="AB53:AC54"/>
    <mergeCell ref="B56:D56"/>
    <mergeCell ref="G56:J56"/>
    <mergeCell ref="K56:L56"/>
    <mergeCell ref="N56:O56"/>
    <mergeCell ref="P56:Q56"/>
    <mergeCell ref="S56:T56"/>
    <mergeCell ref="A55:A56"/>
    <mergeCell ref="E55:F56"/>
    <mergeCell ref="G55:J55"/>
    <mergeCell ref="L55:N55"/>
    <mergeCell ref="Q55:S55"/>
    <mergeCell ref="B55:D55"/>
    <mergeCell ref="A53:A54"/>
    <mergeCell ref="E53:F54"/>
    <mergeCell ref="G53:J54"/>
    <mergeCell ref="L53:N53"/>
    <mergeCell ref="P53:T54"/>
    <mergeCell ref="V53:X53"/>
    <mergeCell ref="K54:L54"/>
    <mergeCell ref="N54:O54"/>
    <mergeCell ref="U50:V50"/>
    <mergeCell ref="X50:Y50"/>
    <mergeCell ref="A51:A52"/>
    <mergeCell ref="E51:F52"/>
    <mergeCell ref="K51:O52"/>
    <mergeCell ref="Q51:S51"/>
    <mergeCell ref="V51:X51"/>
    <mergeCell ref="G51:J52"/>
    <mergeCell ref="B52:D52"/>
    <mergeCell ref="B53:D53"/>
    <mergeCell ref="P52:Q52"/>
    <mergeCell ref="S52:T52"/>
    <mergeCell ref="B54:D54"/>
    <mergeCell ref="U54:V54"/>
    <mergeCell ref="X54:Y54"/>
    <mergeCell ref="B51:D51"/>
    <mergeCell ref="A46:A47"/>
    <mergeCell ref="B46:D46"/>
    <mergeCell ref="E46:F47"/>
    <mergeCell ref="L46:N46"/>
    <mergeCell ref="Q46:S46"/>
    <mergeCell ref="K47:L47"/>
    <mergeCell ref="N47:O47"/>
    <mergeCell ref="P47:Q47"/>
    <mergeCell ref="S47:T47"/>
    <mergeCell ref="A44:A45"/>
    <mergeCell ref="E44:F45"/>
    <mergeCell ref="G44:J45"/>
    <mergeCell ref="L44:N44"/>
    <mergeCell ref="P44:T45"/>
    <mergeCell ref="V44:X44"/>
    <mergeCell ref="Z44:AA45"/>
    <mergeCell ref="A42:A43"/>
    <mergeCell ref="E42:F43"/>
    <mergeCell ref="G42:J42"/>
    <mergeCell ref="K42:O43"/>
    <mergeCell ref="Q42:S42"/>
    <mergeCell ref="V42:X42"/>
    <mergeCell ref="B42:D42"/>
    <mergeCell ref="B43:D43"/>
    <mergeCell ref="B44:D44"/>
    <mergeCell ref="Z42:AA43"/>
    <mergeCell ref="AB41:AC41"/>
    <mergeCell ref="X41:Y41"/>
    <mergeCell ref="U37:Y38"/>
    <mergeCell ref="Z37:AA38"/>
    <mergeCell ref="AB37:AC38"/>
    <mergeCell ref="K38:L38"/>
    <mergeCell ref="N38:O38"/>
    <mergeCell ref="B45:D45"/>
    <mergeCell ref="K45:L45"/>
    <mergeCell ref="N45:O45"/>
    <mergeCell ref="U45:V45"/>
    <mergeCell ref="X45:Y45"/>
    <mergeCell ref="AB42:AC43"/>
    <mergeCell ref="G43:J43"/>
    <mergeCell ref="X43:Y43"/>
    <mergeCell ref="AB44:AC45"/>
    <mergeCell ref="Y40:Z40"/>
    <mergeCell ref="AA40:AC40"/>
    <mergeCell ref="E41:G41"/>
    <mergeCell ref="K41:L41"/>
    <mergeCell ref="N41:O41"/>
    <mergeCell ref="P43:Q43"/>
    <mergeCell ref="S43:T43"/>
    <mergeCell ref="U43:V43"/>
    <mergeCell ref="AB33:AC34"/>
    <mergeCell ref="B34:D34"/>
    <mergeCell ref="P34:Q34"/>
    <mergeCell ref="S34:T34"/>
    <mergeCell ref="U34:V34"/>
    <mergeCell ref="V35:X35"/>
    <mergeCell ref="Z35:AA36"/>
    <mergeCell ref="AB35:AC36"/>
    <mergeCell ref="B36:D36"/>
    <mergeCell ref="Z33:AA34"/>
    <mergeCell ref="V33:X33"/>
    <mergeCell ref="G33:J34"/>
    <mergeCell ref="G35:J35"/>
    <mergeCell ref="G36:J36"/>
    <mergeCell ref="A35:A36"/>
    <mergeCell ref="B35:D35"/>
    <mergeCell ref="E35:F36"/>
    <mergeCell ref="L35:N35"/>
    <mergeCell ref="P35:T36"/>
    <mergeCell ref="K36:L36"/>
    <mergeCell ref="N36:O36"/>
    <mergeCell ref="U36:V36"/>
    <mergeCell ref="X36:Y36"/>
    <mergeCell ref="A33:A34"/>
    <mergeCell ref="E33:F34"/>
    <mergeCell ref="K33:O34"/>
    <mergeCell ref="Q33:S33"/>
    <mergeCell ref="N32:O32"/>
    <mergeCell ref="P32:Q32"/>
    <mergeCell ref="S32:T32"/>
    <mergeCell ref="Z28:AA29"/>
    <mergeCell ref="P29:Q29"/>
    <mergeCell ref="S29:T29"/>
    <mergeCell ref="X34:Y34"/>
    <mergeCell ref="B33:D33"/>
    <mergeCell ref="E32:G32"/>
    <mergeCell ref="B29:D29"/>
    <mergeCell ref="B28:D28"/>
    <mergeCell ref="E28:F29"/>
    <mergeCell ref="G28:J28"/>
    <mergeCell ref="G29:J29"/>
    <mergeCell ref="L26:N26"/>
    <mergeCell ref="P26:T27"/>
    <mergeCell ref="Z26:AA27"/>
    <mergeCell ref="K29:L29"/>
    <mergeCell ref="K27:L27"/>
    <mergeCell ref="N27:O27"/>
    <mergeCell ref="K32:L32"/>
    <mergeCell ref="AA31:AC31"/>
    <mergeCell ref="X32:Y32"/>
    <mergeCell ref="Z32:AA32"/>
    <mergeCell ref="AB32:AC32"/>
    <mergeCell ref="Q28:S28"/>
    <mergeCell ref="U28:Y29"/>
    <mergeCell ref="N29:O29"/>
    <mergeCell ref="A24:A25"/>
    <mergeCell ref="B24:D24"/>
    <mergeCell ref="E24:F25"/>
    <mergeCell ref="K24:O25"/>
    <mergeCell ref="Q24:S24"/>
    <mergeCell ref="U32:V32"/>
    <mergeCell ref="V24:X24"/>
    <mergeCell ref="Z24:AA25"/>
    <mergeCell ref="AB24:AC25"/>
    <mergeCell ref="B25:D25"/>
    <mergeCell ref="P25:Q25"/>
    <mergeCell ref="S25:T25"/>
    <mergeCell ref="U25:V25"/>
    <mergeCell ref="X25:Y25"/>
    <mergeCell ref="A26:A27"/>
    <mergeCell ref="V26:X26"/>
    <mergeCell ref="U27:V27"/>
    <mergeCell ref="X27:Y27"/>
    <mergeCell ref="AB26:AC27"/>
    <mergeCell ref="A28:A29"/>
    <mergeCell ref="L28:N28"/>
    <mergeCell ref="AB28:AC29"/>
    <mergeCell ref="Y31:Z31"/>
    <mergeCell ref="B26:D26"/>
    <mergeCell ref="S14:T14"/>
    <mergeCell ref="AB19:AC20"/>
    <mergeCell ref="Y22:Z22"/>
    <mergeCell ref="AA22:AC22"/>
    <mergeCell ref="E23:G23"/>
    <mergeCell ref="K23:L23"/>
    <mergeCell ref="N23:O23"/>
    <mergeCell ref="P23:Q23"/>
    <mergeCell ref="S23:T23"/>
    <mergeCell ref="U23:V23"/>
    <mergeCell ref="E14:G14"/>
    <mergeCell ref="G15:J16"/>
    <mergeCell ref="K14:L14"/>
    <mergeCell ref="N14:O14"/>
    <mergeCell ref="P14:Q14"/>
    <mergeCell ref="Z19:AA20"/>
    <mergeCell ref="X23:Y23"/>
    <mergeCell ref="Z23:AA23"/>
    <mergeCell ref="AB23:AC23"/>
    <mergeCell ref="Y13:Z13"/>
    <mergeCell ref="Z14:AA14"/>
    <mergeCell ref="Z17:AA18"/>
    <mergeCell ref="U18:V18"/>
    <mergeCell ref="X18:Y18"/>
    <mergeCell ref="AA13:AC13"/>
    <mergeCell ref="AB14:AC14"/>
    <mergeCell ref="Z15:AA16"/>
    <mergeCell ref="AB15:AC16"/>
    <mergeCell ref="U14:V14"/>
    <mergeCell ref="X14:Y14"/>
    <mergeCell ref="AB17:AC18"/>
    <mergeCell ref="G8:J8"/>
    <mergeCell ref="G9:J9"/>
    <mergeCell ref="B27:D27"/>
    <mergeCell ref="G24:J25"/>
    <mergeCell ref="G26:J26"/>
    <mergeCell ref="B6:D6"/>
    <mergeCell ref="E6:F7"/>
    <mergeCell ref="B9:D9"/>
    <mergeCell ref="E26:F27"/>
    <mergeCell ref="G27:J27"/>
    <mergeCell ref="G10:J10"/>
    <mergeCell ref="G11:J11"/>
    <mergeCell ref="D1:AE1"/>
    <mergeCell ref="C3:G3"/>
    <mergeCell ref="N3:AB3"/>
    <mergeCell ref="AD3:AH3"/>
    <mergeCell ref="Y4:Z4"/>
    <mergeCell ref="AA4:AC4"/>
    <mergeCell ref="E5:G5"/>
    <mergeCell ref="K5:L5"/>
    <mergeCell ref="N5:O5"/>
    <mergeCell ref="P5:Q5"/>
    <mergeCell ref="S5:T5"/>
    <mergeCell ref="U5:V5"/>
    <mergeCell ref="X5:Y5"/>
    <mergeCell ref="Z5:AA5"/>
    <mergeCell ref="AB5:AC5"/>
    <mergeCell ref="V6:X6"/>
    <mergeCell ref="Z6:AA7"/>
    <mergeCell ref="AB6:AC7"/>
    <mergeCell ref="P7:Q7"/>
    <mergeCell ref="S7:T7"/>
    <mergeCell ref="U7:V7"/>
    <mergeCell ref="X7:Y7"/>
    <mergeCell ref="A8:A9"/>
    <mergeCell ref="L8:N8"/>
    <mergeCell ref="P8:T9"/>
    <mergeCell ref="V8:X8"/>
    <mergeCell ref="B7:D7"/>
    <mergeCell ref="B8:D8"/>
    <mergeCell ref="E8:F9"/>
    <mergeCell ref="A6:A7"/>
    <mergeCell ref="K6:O7"/>
    <mergeCell ref="Q6:S6"/>
    <mergeCell ref="Z8:AA9"/>
    <mergeCell ref="AB8:AC9"/>
    <mergeCell ref="K9:L9"/>
    <mergeCell ref="N9:O9"/>
    <mergeCell ref="U9:V9"/>
    <mergeCell ref="X9:Y9"/>
    <mergeCell ref="G6:J7"/>
    <mergeCell ref="A10:A11"/>
    <mergeCell ref="L10:N10"/>
    <mergeCell ref="Q10:S10"/>
    <mergeCell ref="U10:Y11"/>
    <mergeCell ref="B10:D10"/>
    <mergeCell ref="E10:F11"/>
    <mergeCell ref="B11:D11"/>
    <mergeCell ref="Z10:AA11"/>
    <mergeCell ref="AB10:AC11"/>
    <mergeCell ref="K11:L11"/>
    <mergeCell ref="N11:O11"/>
    <mergeCell ref="P11:Q11"/>
    <mergeCell ref="S11:T11"/>
    <mergeCell ref="A15:A16"/>
    <mergeCell ref="K15:O16"/>
    <mergeCell ref="Q15:S15"/>
    <mergeCell ref="V15:X15"/>
    <mergeCell ref="P16:Q16"/>
    <mergeCell ref="S16:T16"/>
    <mergeCell ref="U16:V16"/>
    <mergeCell ref="X16:Y16"/>
    <mergeCell ref="B15:D15"/>
    <mergeCell ref="E15:F16"/>
    <mergeCell ref="B16:D16"/>
    <mergeCell ref="A17:A18"/>
    <mergeCell ref="L17:N17"/>
    <mergeCell ref="P17:T18"/>
    <mergeCell ref="V17:X17"/>
    <mergeCell ref="B17:D17"/>
    <mergeCell ref="E17:F18"/>
    <mergeCell ref="B18:D18"/>
    <mergeCell ref="G17:J18"/>
    <mergeCell ref="K18:L18"/>
    <mergeCell ref="N18:O18"/>
    <mergeCell ref="A19:A20"/>
    <mergeCell ref="L19:N19"/>
    <mergeCell ref="Q19:S19"/>
    <mergeCell ref="U19:Y20"/>
    <mergeCell ref="B19:D19"/>
    <mergeCell ref="E19:F20"/>
    <mergeCell ref="B20:D20"/>
    <mergeCell ref="G19:J20"/>
    <mergeCell ref="K20:L20"/>
    <mergeCell ref="N20:O20"/>
    <mergeCell ref="S20:T20"/>
    <mergeCell ref="P20:Q20"/>
    <mergeCell ref="A37:A38"/>
    <mergeCell ref="Q37:S37"/>
    <mergeCell ref="P38:Q38"/>
    <mergeCell ref="S38:T38"/>
    <mergeCell ref="B37:D37"/>
    <mergeCell ref="E37:F38"/>
    <mergeCell ref="B38:D38"/>
    <mergeCell ref="L37:N37"/>
    <mergeCell ref="Z41:AA41"/>
    <mergeCell ref="G37:J38"/>
    <mergeCell ref="P41:Q41"/>
    <mergeCell ref="S41:T41"/>
    <mergeCell ref="U41:V41"/>
    <mergeCell ref="E50:G50"/>
    <mergeCell ref="K50:L50"/>
    <mergeCell ref="N50:O50"/>
    <mergeCell ref="P50:Q50"/>
    <mergeCell ref="S50:T50"/>
    <mergeCell ref="B47:D47"/>
    <mergeCell ref="Y49:Z49"/>
    <mergeCell ref="AA49:AC49"/>
    <mergeCell ref="G46:J47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fitToHeight="0" orientation="portrait" blackAndWhite="1" verticalDpi="300" r:id="rId1"/>
  <headerFooter alignWithMargins="0">
    <oddFooter>&amp;C&amp;10-17-</oddFooter>
  </headerFooter>
  <rowBreaks count="1" manualBreakCount="1">
    <brk id="56" max="3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O148"/>
  <sheetViews>
    <sheetView view="pageBreakPreview" topLeftCell="A82" zoomScale="130" zoomScaleNormal="100" zoomScaleSheetLayoutView="130" workbookViewId="0">
      <selection activeCell="P55" sqref="P55:T56"/>
    </sheetView>
  </sheetViews>
  <sheetFormatPr defaultColWidth="2.625" defaultRowHeight="15" customHeight="1"/>
  <cols>
    <col min="1" max="16384" width="2.625" style="3"/>
  </cols>
  <sheetData>
    <row r="1" spans="1:41" ht="21" customHeight="1">
      <c r="D1" s="401" t="s">
        <v>428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1"/>
    </row>
    <row r="2" spans="1:41" ht="8.1" customHeight="1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"/>
    </row>
    <row r="3" spans="1:41" ht="15" customHeight="1">
      <c r="B3" s="2" t="s">
        <v>9</v>
      </c>
      <c r="C3" s="321" t="s">
        <v>1</v>
      </c>
      <c r="D3" s="321"/>
      <c r="E3" s="321"/>
      <c r="F3" s="321"/>
      <c r="G3" s="321"/>
      <c r="H3" s="2" t="s">
        <v>10</v>
      </c>
      <c r="I3" s="28"/>
      <c r="J3" s="28"/>
      <c r="K3" s="28"/>
      <c r="L3" s="28"/>
      <c r="M3" s="2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28"/>
      <c r="AD3" s="498"/>
      <c r="AE3" s="498"/>
      <c r="AF3" s="498"/>
      <c r="AG3" s="498"/>
      <c r="AH3" s="498"/>
    </row>
    <row r="4" spans="1:41" s="19" customFormat="1" ht="15" customHeight="1">
      <c r="N4" s="489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D4" s="338">
        <v>1</v>
      </c>
      <c r="AE4" s="338"/>
      <c r="AF4" s="337" t="s">
        <v>2</v>
      </c>
      <c r="AG4" s="338"/>
      <c r="AH4" s="338"/>
    </row>
    <row r="5" spans="1:41" s="19" customFormat="1" ht="15" customHeight="1">
      <c r="A5" s="25"/>
      <c r="B5" s="29"/>
      <c r="C5" s="29"/>
      <c r="D5" s="4" t="s">
        <v>3</v>
      </c>
      <c r="E5" s="483" t="s">
        <v>25</v>
      </c>
      <c r="F5" s="392"/>
      <c r="G5" s="392"/>
      <c r="H5" s="29"/>
      <c r="I5" s="29"/>
      <c r="J5" s="26"/>
      <c r="K5" s="484" t="str">
        <f>B6</f>
        <v>井上</v>
      </c>
      <c r="L5" s="484"/>
      <c r="M5" s="36" t="s">
        <v>18</v>
      </c>
      <c r="N5" s="484" t="str">
        <f>B7</f>
        <v>白石</v>
      </c>
      <c r="O5" s="484"/>
      <c r="P5" s="486" t="str">
        <f>B8</f>
        <v>日下</v>
      </c>
      <c r="Q5" s="484"/>
      <c r="R5" s="36" t="s">
        <v>18</v>
      </c>
      <c r="S5" s="484" t="str">
        <f>B9</f>
        <v>坂部</v>
      </c>
      <c r="T5" s="487"/>
      <c r="U5" s="484" t="str">
        <f>B10</f>
        <v>和島</v>
      </c>
      <c r="V5" s="484"/>
      <c r="W5" s="36" t="s">
        <v>18</v>
      </c>
      <c r="X5" s="484" t="str">
        <f>B11</f>
        <v>伊藤</v>
      </c>
      <c r="Y5" s="484"/>
      <c r="Z5" s="486" t="str">
        <f>B12</f>
        <v>高杉</v>
      </c>
      <c r="AA5" s="484"/>
      <c r="AB5" s="36" t="s">
        <v>18</v>
      </c>
      <c r="AC5" s="484" t="str">
        <f>B13</f>
        <v>小西</v>
      </c>
      <c r="AD5" s="493"/>
      <c r="AE5" s="395" t="s">
        <v>17</v>
      </c>
      <c r="AF5" s="396"/>
      <c r="AG5" s="397" t="s">
        <v>13</v>
      </c>
      <c r="AH5" s="398"/>
    </row>
    <row r="6" spans="1:41" s="19" customFormat="1" ht="15" customHeight="1">
      <c r="A6" s="422">
        <v>1</v>
      </c>
      <c r="B6" s="470" t="s">
        <v>193</v>
      </c>
      <c r="C6" s="470"/>
      <c r="D6" s="470"/>
      <c r="E6" s="492" t="s">
        <v>106</v>
      </c>
      <c r="F6" s="492"/>
      <c r="G6" s="492" t="s">
        <v>419</v>
      </c>
      <c r="H6" s="492"/>
      <c r="I6" s="492"/>
      <c r="J6" s="494"/>
      <c r="K6" s="485"/>
      <c r="L6" s="485"/>
      <c r="M6" s="485"/>
      <c r="N6" s="485"/>
      <c r="O6" s="485"/>
      <c r="P6" s="48"/>
      <c r="Q6" s="388" t="str">
        <f>IF(P7="","",IF(P7&gt;S7,"○","×"))</f>
        <v>×</v>
      </c>
      <c r="R6" s="388"/>
      <c r="S6" s="388"/>
      <c r="T6" s="59"/>
      <c r="U6" s="58"/>
      <c r="V6" s="388" t="str">
        <f>IF(U7="","",IF(U7&gt;X7,"○","×"))</f>
        <v>○</v>
      </c>
      <c r="W6" s="388"/>
      <c r="X6" s="388"/>
      <c r="Y6" s="59"/>
      <c r="Z6" s="60"/>
      <c r="AA6" s="388" t="str">
        <f>IF(Z7="","",IF(Z7&gt;AC7,"○","×"))</f>
        <v>○</v>
      </c>
      <c r="AB6" s="388"/>
      <c r="AC6" s="388"/>
      <c r="AD6" s="49"/>
      <c r="AE6" s="360">
        <f>IF(AND(Q6="",V6="",AA6=""),"",COUNTIF(K6:AD7,"○")*2+COUNTIF(K6:AD7,"×"))</f>
        <v>5</v>
      </c>
      <c r="AF6" s="361"/>
      <c r="AG6" s="361">
        <f>IF(AE6="","",RANK(AE6,AE6:AF13,))</f>
        <v>2</v>
      </c>
      <c r="AH6" s="362"/>
      <c r="AJ6" s="21" t="str">
        <f>D5&amp;AG6</f>
        <v>Ａ2</v>
      </c>
      <c r="AK6" s="21" t="str">
        <f>B6</f>
        <v>井上</v>
      </c>
      <c r="AL6" s="21" t="str">
        <f>B7</f>
        <v>白石</v>
      </c>
      <c r="AM6" s="19" t="str">
        <f>E6</f>
        <v>(香)</v>
      </c>
      <c r="AN6" s="19" t="str">
        <f>G6</f>
        <v>香川昴</v>
      </c>
      <c r="AO6" s="19" t="str">
        <f>IF(G7="",G6,G7)</f>
        <v>懇友会</v>
      </c>
    </row>
    <row r="7" spans="1:41" s="19" customFormat="1" ht="15" customHeight="1">
      <c r="A7" s="422"/>
      <c r="B7" s="371" t="s">
        <v>216</v>
      </c>
      <c r="C7" s="371"/>
      <c r="D7" s="371"/>
      <c r="E7" s="480"/>
      <c r="F7" s="480"/>
      <c r="G7" s="480" t="s">
        <v>430</v>
      </c>
      <c r="H7" s="480"/>
      <c r="I7" s="480"/>
      <c r="J7" s="481"/>
      <c r="K7" s="357"/>
      <c r="L7" s="357"/>
      <c r="M7" s="357"/>
      <c r="N7" s="357"/>
      <c r="O7" s="357"/>
      <c r="P7" s="377">
        <v>0</v>
      </c>
      <c r="Q7" s="374"/>
      <c r="R7" s="2" t="s">
        <v>8</v>
      </c>
      <c r="S7" s="374">
        <v>2</v>
      </c>
      <c r="T7" s="402"/>
      <c r="U7" s="364">
        <v>2</v>
      </c>
      <c r="V7" s="364"/>
      <c r="W7" s="2" t="s">
        <v>8</v>
      </c>
      <c r="X7" s="364">
        <v>0</v>
      </c>
      <c r="Y7" s="366"/>
      <c r="Z7" s="377">
        <v>2</v>
      </c>
      <c r="AA7" s="374"/>
      <c r="AB7" s="2" t="s">
        <v>8</v>
      </c>
      <c r="AC7" s="374">
        <v>1</v>
      </c>
      <c r="AD7" s="382"/>
      <c r="AE7" s="360"/>
      <c r="AF7" s="361"/>
      <c r="AG7" s="361"/>
      <c r="AH7" s="362"/>
      <c r="AJ7" s="21"/>
      <c r="AK7" s="21"/>
      <c r="AL7" s="21"/>
    </row>
    <row r="8" spans="1:41" s="19" customFormat="1" ht="15" customHeight="1">
      <c r="A8" s="341">
        <v>2</v>
      </c>
      <c r="B8" s="491" t="s">
        <v>235</v>
      </c>
      <c r="C8" s="491"/>
      <c r="D8" s="491"/>
      <c r="E8" s="492" t="s">
        <v>105</v>
      </c>
      <c r="F8" s="492"/>
      <c r="G8" s="492" t="s">
        <v>234</v>
      </c>
      <c r="H8" s="492"/>
      <c r="I8" s="492"/>
      <c r="J8" s="494"/>
      <c r="K8" s="63"/>
      <c r="L8" s="346" t="str">
        <f>IF(K9="","",IF(K9&gt;N9,"○","×"))</f>
        <v>○</v>
      </c>
      <c r="M8" s="346"/>
      <c r="N8" s="346"/>
      <c r="O8" s="63"/>
      <c r="P8" s="347"/>
      <c r="Q8" s="348"/>
      <c r="R8" s="348"/>
      <c r="S8" s="348"/>
      <c r="T8" s="378"/>
      <c r="U8" s="63"/>
      <c r="V8" s="346" t="str">
        <f>IF(U9="","",IF(U9&gt;X9,"○","×"))</f>
        <v>○</v>
      </c>
      <c r="W8" s="346"/>
      <c r="X8" s="346"/>
      <c r="Y8" s="63"/>
      <c r="Z8" s="64"/>
      <c r="AA8" s="346" t="str">
        <f>IF(Z9="","",IF(Z9&gt;AC9,"○","×"))</f>
        <v>○</v>
      </c>
      <c r="AB8" s="346"/>
      <c r="AC8" s="346"/>
      <c r="AD8" s="65"/>
      <c r="AE8" s="329">
        <f>IF(AND(L8="",V8="",AA8=""),"",COUNTIF(K8:AD9,"○")*2+COUNTIF(K8:AD9,"×"))</f>
        <v>6</v>
      </c>
      <c r="AF8" s="330"/>
      <c r="AG8" s="330">
        <f>IF(AE8="","",RANK(AE8,AE6:AF13,))</f>
        <v>1</v>
      </c>
      <c r="AH8" s="333"/>
      <c r="AJ8" s="21" t="str">
        <f>D5&amp;AG8</f>
        <v>Ａ1</v>
      </c>
      <c r="AK8" s="21" t="str">
        <f>B8</f>
        <v>日下</v>
      </c>
      <c r="AL8" s="21" t="str">
        <f>B9</f>
        <v>坂部</v>
      </c>
      <c r="AM8" s="19" t="str">
        <f>E8</f>
        <v>(徳)</v>
      </c>
      <c r="AN8" s="19" t="str">
        <f>G8</f>
        <v>フレンド</v>
      </c>
      <c r="AO8" s="19" t="str">
        <f>IF(G9="",G8,G9)</f>
        <v>フレンド</v>
      </c>
    </row>
    <row r="9" spans="1:41" s="19" customFormat="1" ht="15" customHeight="1">
      <c r="A9" s="353"/>
      <c r="B9" s="371" t="s">
        <v>236</v>
      </c>
      <c r="C9" s="371"/>
      <c r="D9" s="371"/>
      <c r="E9" s="480"/>
      <c r="F9" s="480"/>
      <c r="G9" s="480"/>
      <c r="H9" s="480"/>
      <c r="I9" s="480"/>
      <c r="J9" s="481"/>
      <c r="K9" s="374">
        <f>IF(S7="","",S7)</f>
        <v>2</v>
      </c>
      <c r="L9" s="374"/>
      <c r="M9" s="5" t="s">
        <v>8</v>
      </c>
      <c r="N9" s="374">
        <f>IF(P7="","",P7)</f>
        <v>0</v>
      </c>
      <c r="O9" s="374"/>
      <c r="P9" s="379"/>
      <c r="Q9" s="380"/>
      <c r="R9" s="380"/>
      <c r="S9" s="380"/>
      <c r="T9" s="381"/>
      <c r="U9" s="374">
        <v>2</v>
      </c>
      <c r="V9" s="374"/>
      <c r="W9" s="5" t="s">
        <v>8</v>
      </c>
      <c r="X9" s="374">
        <v>0</v>
      </c>
      <c r="Y9" s="374"/>
      <c r="Z9" s="377">
        <v>2</v>
      </c>
      <c r="AA9" s="374"/>
      <c r="AB9" s="5" t="s">
        <v>8</v>
      </c>
      <c r="AC9" s="374">
        <v>0</v>
      </c>
      <c r="AD9" s="382"/>
      <c r="AE9" s="368"/>
      <c r="AF9" s="369"/>
      <c r="AG9" s="369"/>
      <c r="AH9" s="370"/>
      <c r="AJ9" s="21"/>
      <c r="AK9" s="21"/>
      <c r="AL9" s="21"/>
    </row>
    <row r="10" spans="1:41" s="19" customFormat="1" ht="15" customHeight="1">
      <c r="A10" s="408">
        <v>3</v>
      </c>
      <c r="B10" s="491" t="s">
        <v>431</v>
      </c>
      <c r="C10" s="491"/>
      <c r="D10" s="491"/>
      <c r="E10" s="478" t="s">
        <v>107</v>
      </c>
      <c r="F10" s="478"/>
      <c r="G10" s="492" t="s">
        <v>288</v>
      </c>
      <c r="H10" s="492"/>
      <c r="I10" s="492"/>
      <c r="J10" s="494"/>
      <c r="K10" s="61"/>
      <c r="L10" s="356" t="str">
        <f>IF(K11="","",IF(K11&gt;N11,"○","×"))</f>
        <v>×</v>
      </c>
      <c r="M10" s="356"/>
      <c r="N10" s="356"/>
      <c r="O10" s="61"/>
      <c r="P10" s="60"/>
      <c r="Q10" s="356" t="str">
        <f>IF(P11="","",IF(P11&gt;S11,"○","×"))</f>
        <v>×</v>
      </c>
      <c r="R10" s="356"/>
      <c r="S10" s="356"/>
      <c r="T10" s="68"/>
      <c r="U10" s="357"/>
      <c r="V10" s="357"/>
      <c r="W10" s="357"/>
      <c r="X10" s="357"/>
      <c r="Y10" s="357"/>
      <c r="Z10" s="60"/>
      <c r="AA10" s="356" t="str">
        <f>IF(Z11="","",IF(Z11&gt;AC11,"○","×"))</f>
        <v>×</v>
      </c>
      <c r="AB10" s="356"/>
      <c r="AC10" s="356"/>
      <c r="AD10" s="62"/>
      <c r="AE10" s="360">
        <f>IF(AND(Q10="",L10="",AA10=""),"",COUNTIF(K10:AD11,"○")*2+COUNTIF(K10:AD11,"×"))</f>
        <v>3</v>
      </c>
      <c r="AF10" s="361"/>
      <c r="AG10" s="361">
        <f>IF(AE10="","",RANK(AE10,AE6:AF13,))</f>
        <v>4</v>
      </c>
      <c r="AH10" s="362"/>
      <c r="AJ10" s="21" t="str">
        <f>D5&amp;AG10</f>
        <v>Ａ4</v>
      </c>
      <c r="AK10" s="21" t="str">
        <f>B10</f>
        <v>和島</v>
      </c>
      <c r="AL10" s="21" t="str">
        <f>B11</f>
        <v>伊藤</v>
      </c>
      <c r="AM10" s="19" t="str">
        <f>E10</f>
        <v>(愛)</v>
      </c>
      <c r="AN10" s="19" t="str">
        <f>G10</f>
        <v>すばる</v>
      </c>
      <c r="AO10" s="19" t="str">
        <f>IF(G11="",G10,G11)</f>
        <v>メレンゲ</v>
      </c>
    </row>
    <row r="11" spans="1:41" s="19" customFormat="1" ht="15" customHeight="1">
      <c r="A11" s="408"/>
      <c r="B11" s="321" t="s">
        <v>190</v>
      </c>
      <c r="C11" s="321"/>
      <c r="D11" s="321"/>
      <c r="E11" s="478"/>
      <c r="F11" s="478"/>
      <c r="G11" s="478" t="s">
        <v>432</v>
      </c>
      <c r="H11" s="478"/>
      <c r="I11" s="478"/>
      <c r="J11" s="479"/>
      <c r="K11" s="364">
        <f>IF(X7="","",X7)</f>
        <v>0</v>
      </c>
      <c r="L11" s="364"/>
      <c r="M11" s="2" t="s">
        <v>8</v>
      </c>
      <c r="N11" s="364">
        <f>IF(U7="","",U7)</f>
        <v>2</v>
      </c>
      <c r="O11" s="364"/>
      <c r="P11" s="365">
        <f>IF(X9="","",X9)</f>
        <v>0</v>
      </c>
      <c r="Q11" s="364"/>
      <c r="R11" s="2" t="s">
        <v>8</v>
      </c>
      <c r="S11" s="364">
        <f>IF(U9="","",U9)</f>
        <v>2</v>
      </c>
      <c r="T11" s="366"/>
      <c r="U11" s="357"/>
      <c r="V11" s="357"/>
      <c r="W11" s="357"/>
      <c r="X11" s="357"/>
      <c r="Y11" s="357"/>
      <c r="Z11" s="365">
        <v>0</v>
      </c>
      <c r="AA11" s="364"/>
      <c r="AB11" s="2" t="s">
        <v>8</v>
      </c>
      <c r="AC11" s="364">
        <v>2</v>
      </c>
      <c r="AD11" s="367"/>
      <c r="AE11" s="360"/>
      <c r="AF11" s="361"/>
      <c r="AG11" s="361"/>
      <c r="AH11" s="362"/>
    </row>
    <row r="12" spans="1:41" s="19" customFormat="1" ht="15" customHeight="1">
      <c r="A12" s="341">
        <v>4</v>
      </c>
      <c r="B12" s="482" t="s">
        <v>433</v>
      </c>
      <c r="C12" s="482"/>
      <c r="D12" s="482"/>
      <c r="E12" s="492" t="s">
        <v>106</v>
      </c>
      <c r="F12" s="492"/>
      <c r="G12" s="492" t="s">
        <v>240</v>
      </c>
      <c r="H12" s="492"/>
      <c r="I12" s="492"/>
      <c r="J12" s="494"/>
      <c r="K12" s="63"/>
      <c r="L12" s="346" t="str">
        <f>IF(K13="","",IF(K13&gt;N13,"○","×"))</f>
        <v>×</v>
      </c>
      <c r="M12" s="346"/>
      <c r="N12" s="346"/>
      <c r="O12" s="63"/>
      <c r="P12" s="64"/>
      <c r="Q12" s="346" t="str">
        <f>IF(P13="","",IF(P13&gt;S13,"○","×"))</f>
        <v>×</v>
      </c>
      <c r="R12" s="346"/>
      <c r="S12" s="346"/>
      <c r="T12" s="67"/>
      <c r="U12" s="63"/>
      <c r="V12" s="346" t="str">
        <f>IF(U13="","",IF(U13&gt;X13,"○","×"))</f>
        <v>○</v>
      </c>
      <c r="W12" s="346"/>
      <c r="X12" s="346"/>
      <c r="Y12" s="63"/>
      <c r="Z12" s="347"/>
      <c r="AA12" s="348"/>
      <c r="AB12" s="348"/>
      <c r="AC12" s="348"/>
      <c r="AD12" s="349"/>
      <c r="AE12" s="329">
        <f>IF(AND(Q12="",V12="",L12=""),"",COUNTIF(K12:AD13,"○")*2+COUNTIF(K12:AD13,"×"))</f>
        <v>4</v>
      </c>
      <c r="AF12" s="330"/>
      <c r="AG12" s="330">
        <f>IF(AE12="","",RANK(AE12,AE6:AF13,))</f>
        <v>3</v>
      </c>
      <c r="AH12" s="333"/>
      <c r="AJ12" s="21" t="str">
        <f>D5&amp;AG12</f>
        <v>Ａ3</v>
      </c>
      <c r="AK12" s="21" t="str">
        <f>B12</f>
        <v>高杉</v>
      </c>
      <c r="AL12" s="21" t="str">
        <f>B13</f>
        <v>小西</v>
      </c>
      <c r="AM12" s="19" t="str">
        <f>E12</f>
        <v>(香)</v>
      </c>
      <c r="AN12" s="19" t="str">
        <f>G12</f>
        <v>桜ＴＴＣ</v>
      </c>
      <c r="AO12" s="19" t="str">
        <f>IF(G13="",G12,G13)</f>
        <v>高松卓愛クラブ</v>
      </c>
    </row>
    <row r="13" spans="1:41" s="21" customFormat="1" ht="15" customHeight="1">
      <c r="A13" s="342"/>
      <c r="B13" s="308" t="s">
        <v>217</v>
      </c>
      <c r="C13" s="308"/>
      <c r="D13" s="308"/>
      <c r="E13" s="472"/>
      <c r="F13" s="472"/>
      <c r="G13" s="472" t="s">
        <v>408</v>
      </c>
      <c r="H13" s="472"/>
      <c r="I13" s="472"/>
      <c r="J13" s="476"/>
      <c r="K13" s="336">
        <f>IF(AC7="","",AC7)</f>
        <v>1</v>
      </c>
      <c r="L13" s="336"/>
      <c r="M13" s="6" t="s">
        <v>8</v>
      </c>
      <c r="N13" s="336">
        <f>IF(Z7="","",Z7)</f>
        <v>2</v>
      </c>
      <c r="O13" s="336"/>
      <c r="P13" s="339">
        <f>IF(AC9="","",AC9)</f>
        <v>0</v>
      </c>
      <c r="Q13" s="336"/>
      <c r="R13" s="6" t="s">
        <v>8</v>
      </c>
      <c r="S13" s="336">
        <f>IF(Z9="","",Z9)</f>
        <v>2</v>
      </c>
      <c r="T13" s="340"/>
      <c r="U13" s="336">
        <f>IF(AC11="","",AC11)</f>
        <v>2</v>
      </c>
      <c r="V13" s="336"/>
      <c r="W13" s="6" t="s">
        <v>8</v>
      </c>
      <c r="X13" s="336">
        <f>IF(Z11="","",Z11)</f>
        <v>0</v>
      </c>
      <c r="Y13" s="336"/>
      <c r="Z13" s="350"/>
      <c r="AA13" s="351"/>
      <c r="AB13" s="351"/>
      <c r="AC13" s="351"/>
      <c r="AD13" s="352"/>
      <c r="AE13" s="331"/>
      <c r="AF13" s="332"/>
      <c r="AG13" s="332"/>
      <c r="AH13" s="334"/>
    </row>
    <row r="14" spans="1:41" s="21" customFormat="1" ht="5.0999999999999996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41" s="21" customFormat="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338">
        <v>2</v>
      </c>
      <c r="Z15" s="338"/>
      <c r="AA15" s="337" t="s">
        <v>2</v>
      </c>
      <c r="AB15" s="338"/>
      <c r="AC15" s="338"/>
    </row>
    <row r="16" spans="1:41" s="21" customFormat="1" ht="15" customHeight="1">
      <c r="A16" s="25"/>
      <c r="B16" s="29"/>
      <c r="C16" s="29"/>
      <c r="D16" s="4" t="s">
        <v>4</v>
      </c>
      <c r="E16" s="483" t="s">
        <v>25</v>
      </c>
      <c r="F16" s="392"/>
      <c r="G16" s="392"/>
      <c r="H16" s="29"/>
      <c r="I16" s="29"/>
      <c r="J16" s="26"/>
      <c r="K16" s="484" t="str">
        <f>B17</f>
        <v>古田</v>
      </c>
      <c r="L16" s="484"/>
      <c r="M16" s="36" t="s">
        <v>18</v>
      </c>
      <c r="N16" s="484" t="str">
        <f>B18</f>
        <v>溝渕</v>
      </c>
      <c r="O16" s="484"/>
      <c r="P16" s="486" t="str">
        <f>B19</f>
        <v>佐伯</v>
      </c>
      <c r="Q16" s="484"/>
      <c r="R16" s="36" t="s">
        <v>18</v>
      </c>
      <c r="S16" s="484" t="str">
        <f>B20</f>
        <v>近藤</v>
      </c>
      <c r="T16" s="487"/>
      <c r="U16" s="484" t="str">
        <f>B21</f>
        <v>豊島</v>
      </c>
      <c r="V16" s="484"/>
      <c r="W16" s="36" t="s">
        <v>18</v>
      </c>
      <c r="X16" s="484" t="str">
        <f>B22</f>
        <v>鬼頭</v>
      </c>
      <c r="Y16" s="484"/>
      <c r="Z16" s="395" t="s">
        <v>17</v>
      </c>
      <c r="AA16" s="396"/>
      <c r="AB16" s="397" t="s">
        <v>13</v>
      </c>
      <c r="AC16" s="398"/>
    </row>
    <row r="17" spans="1:41" s="21" customFormat="1" ht="15" customHeight="1">
      <c r="A17" s="408">
        <v>1</v>
      </c>
      <c r="B17" s="470" t="s">
        <v>203</v>
      </c>
      <c r="C17" s="470"/>
      <c r="D17" s="470"/>
      <c r="E17" s="492" t="s">
        <v>108</v>
      </c>
      <c r="F17" s="492"/>
      <c r="G17" s="492" t="s">
        <v>86</v>
      </c>
      <c r="H17" s="492"/>
      <c r="I17" s="492"/>
      <c r="J17" s="494"/>
      <c r="K17" s="485"/>
      <c r="L17" s="485"/>
      <c r="M17" s="485"/>
      <c r="N17" s="485"/>
      <c r="O17" s="485"/>
      <c r="P17" s="48"/>
      <c r="Q17" s="388" t="str">
        <f>IF(P18="","",IF(P18&gt;S18,"○","×"))</f>
        <v>○</v>
      </c>
      <c r="R17" s="388"/>
      <c r="S17" s="388"/>
      <c r="T17" s="59"/>
      <c r="U17" s="58"/>
      <c r="V17" s="388" t="str">
        <f>IF(U18="","",IF(U18&gt;X18,"○","×"))</f>
        <v>○</v>
      </c>
      <c r="W17" s="388"/>
      <c r="X17" s="388"/>
      <c r="Y17" s="59"/>
      <c r="Z17" s="495">
        <f>IF(AND(L17="",Q17="",V17=""),"",COUNTIF(K17:Y18,"○")*2+COUNTIF(K17:Y18,"×"))</f>
        <v>4</v>
      </c>
      <c r="AA17" s="496"/>
      <c r="AB17" s="496">
        <f>IF(Z17="","",RANK(Z17,Z17:AA22,))</f>
        <v>1</v>
      </c>
      <c r="AC17" s="497"/>
      <c r="AJ17" s="21" t="str">
        <f>D16&amp;AB17</f>
        <v>Ｂ1</v>
      </c>
      <c r="AK17" s="21" t="str">
        <f>B17</f>
        <v>古田</v>
      </c>
      <c r="AL17" s="21" t="str">
        <f>B18</f>
        <v>溝渕</v>
      </c>
      <c r="AM17" s="19" t="str">
        <f>E17</f>
        <v>(高)</v>
      </c>
      <c r="AN17" s="19" t="str">
        <f>G17</f>
        <v>黒潮クラブ</v>
      </c>
      <c r="AO17" s="19" t="str">
        <f>IF(G18="",G17,G18)</f>
        <v>黒潮クラブ</v>
      </c>
    </row>
    <row r="18" spans="1:41" s="21" customFormat="1" ht="15" customHeight="1">
      <c r="A18" s="408"/>
      <c r="B18" s="371" t="s">
        <v>248</v>
      </c>
      <c r="C18" s="371"/>
      <c r="D18" s="371"/>
      <c r="E18" s="478"/>
      <c r="F18" s="478"/>
      <c r="G18" s="478"/>
      <c r="H18" s="478"/>
      <c r="I18" s="478"/>
      <c r="J18" s="479"/>
      <c r="K18" s="357"/>
      <c r="L18" s="357"/>
      <c r="M18" s="357"/>
      <c r="N18" s="357"/>
      <c r="O18" s="357"/>
      <c r="P18" s="365">
        <v>2</v>
      </c>
      <c r="Q18" s="364"/>
      <c r="R18" s="2" t="s">
        <v>8</v>
      </c>
      <c r="S18" s="364">
        <v>0</v>
      </c>
      <c r="T18" s="366"/>
      <c r="U18" s="364">
        <v>2</v>
      </c>
      <c r="V18" s="364"/>
      <c r="W18" s="2" t="s">
        <v>8</v>
      </c>
      <c r="X18" s="364">
        <v>0</v>
      </c>
      <c r="Y18" s="366"/>
      <c r="Z18" s="360"/>
      <c r="AA18" s="361"/>
      <c r="AB18" s="361"/>
      <c r="AC18" s="362"/>
      <c r="AM18" s="19"/>
      <c r="AN18" s="19"/>
      <c r="AO18" s="19"/>
    </row>
    <row r="19" spans="1:41" s="21" customFormat="1" ht="15" customHeight="1">
      <c r="A19" s="341">
        <v>2</v>
      </c>
      <c r="B19" s="491" t="s">
        <v>434</v>
      </c>
      <c r="C19" s="491"/>
      <c r="D19" s="491"/>
      <c r="E19" s="492" t="s">
        <v>107</v>
      </c>
      <c r="F19" s="492"/>
      <c r="G19" s="492" t="s">
        <v>89</v>
      </c>
      <c r="H19" s="492"/>
      <c r="I19" s="492"/>
      <c r="J19" s="494"/>
      <c r="K19" s="63"/>
      <c r="L19" s="346" t="str">
        <f>IF(K20="","",IF(K20&gt;N20,"○","×"))</f>
        <v>×</v>
      </c>
      <c r="M19" s="346"/>
      <c r="N19" s="346"/>
      <c r="O19" s="63"/>
      <c r="P19" s="347"/>
      <c r="Q19" s="348"/>
      <c r="R19" s="348"/>
      <c r="S19" s="348"/>
      <c r="T19" s="378"/>
      <c r="U19" s="63"/>
      <c r="V19" s="346" t="str">
        <f>IF(U20="","",IF(U20&gt;X20,"○","×"))</f>
        <v>○</v>
      </c>
      <c r="W19" s="346"/>
      <c r="X19" s="346"/>
      <c r="Y19" s="63"/>
      <c r="Z19" s="329">
        <f>IF(AND(L19="",Q19="",V19=""),"",COUNTIF(K19:Y20,"○")*2+COUNTIF(K19:Y20,"×"))</f>
        <v>3</v>
      </c>
      <c r="AA19" s="330"/>
      <c r="AB19" s="330">
        <f>IF(Z19="","",RANK(Z19,Z17:AA22,))</f>
        <v>2</v>
      </c>
      <c r="AC19" s="333"/>
      <c r="AJ19" s="21" t="str">
        <f>D16&amp;AB19</f>
        <v>Ｂ2</v>
      </c>
      <c r="AK19" s="21" t="str">
        <f>B19</f>
        <v>佐伯</v>
      </c>
      <c r="AL19" s="21" t="str">
        <f>B20</f>
        <v>近藤</v>
      </c>
      <c r="AM19" s="19" t="str">
        <f>E19</f>
        <v>(愛)</v>
      </c>
      <c r="AN19" s="19" t="str">
        <f>G19</f>
        <v>あたごクラブ</v>
      </c>
      <c r="AO19" s="19" t="str">
        <f>IF(G20="",G19,G20)</f>
        <v>あたごクラブ</v>
      </c>
    </row>
    <row r="20" spans="1:41" s="21" customFormat="1" ht="15" customHeight="1">
      <c r="A20" s="408"/>
      <c r="B20" s="321" t="s">
        <v>93</v>
      </c>
      <c r="C20" s="321"/>
      <c r="D20" s="321"/>
      <c r="E20" s="480"/>
      <c r="F20" s="480"/>
      <c r="G20" s="478"/>
      <c r="H20" s="478"/>
      <c r="I20" s="478"/>
      <c r="J20" s="479"/>
      <c r="K20" s="374">
        <f>IF(S18="","",S18)</f>
        <v>0</v>
      </c>
      <c r="L20" s="374"/>
      <c r="M20" s="5" t="s">
        <v>8</v>
      </c>
      <c r="N20" s="374">
        <f>IF(P18="","",P18)</f>
        <v>2</v>
      </c>
      <c r="O20" s="374"/>
      <c r="P20" s="379"/>
      <c r="Q20" s="380"/>
      <c r="R20" s="380"/>
      <c r="S20" s="380"/>
      <c r="T20" s="381"/>
      <c r="U20" s="374">
        <v>2</v>
      </c>
      <c r="V20" s="374"/>
      <c r="W20" s="5" t="s">
        <v>8</v>
      </c>
      <c r="X20" s="374">
        <v>0</v>
      </c>
      <c r="Y20" s="374"/>
      <c r="Z20" s="368"/>
      <c r="AA20" s="369"/>
      <c r="AB20" s="369"/>
      <c r="AC20" s="370"/>
      <c r="AM20" s="19"/>
      <c r="AN20" s="19"/>
      <c r="AO20" s="19"/>
    </row>
    <row r="21" spans="1:41" s="21" customFormat="1" ht="15" customHeight="1">
      <c r="A21" s="399">
        <v>3</v>
      </c>
      <c r="B21" s="482" t="s">
        <v>435</v>
      </c>
      <c r="C21" s="482"/>
      <c r="D21" s="482"/>
      <c r="E21" s="492" t="s">
        <v>106</v>
      </c>
      <c r="F21" s="492"/>
      <c r="G21" s="492" t="s">
        <v>301</v>
      </c>
      <c r="H21" s="492"/>
      <c r="I21" s="492"/>
      <c r="J21" s="494"/>
      <c r="K21" s="66"/>
      <c r="L21" s="346" t="str">
        <f>IF(K22="","",IF(K22&gt;N22,"○","×"))</f>
        <v>×</v>
      </c>
      <c r="M21" s="346"/>
      <c r="N21" s="346"/>
      <c r="O21" s="63"/>
      <c r="P21" s="64"/>
      <c r="Q21" s="346" t="str">
        <f>IF(P22="","",IF(P22&gt;S22,"○","×"))</f>
        <v>×</v>
      </c>
      <c r="R21" s="346"/>
      <c r="S21" s="346"/>
      <c r="T21" s="67"/>
      <c r="U21" s="348"/>
      <c r="V21" s="348"/>
      <c r="W21" s="348"/>
      <c r="X21" s="348"/>
      <c r="Y21" s="349"/>
      <c r="Z21" s="360">
        <f>IF(AND(L21="",Q21="",V21=""),"",COUNTIF(K21:Y22,"○")*2+COUNTIF(K21:Y22,"×"))</f>
        <v>2</v>
      </c>
      <c r="AA21" s="361"/>
      <c r="AB21" s="361">
        <f>IF(Z21="","",RANK(Z21,Z17:AA22,))</f>
        <v>3</v>
      </c>
      <c r="AC21" s="362"/>
      <c r="AJ21" s="21" t="str">
        <f>D16&amp;AB21</f>
        <v>Ｂ3</v>
      </c>
      <c r="AK21" s="21" t="str">
        <f>B21</f>
        <v>豊島</v>
      </c>
      <c r="AL21" s="21" t="str">
        <f>B22</f>
        <v>鬼頭</v>
      </c>
      <c r="AM21" s="19" t="str">
        <f>E21</f>
        <v>(香)</v>
      </c>
      <c r="AN21" s="19" t="str">
        <f>G21</f>
        <v>卓窓会</v>
      </c>
      <c r="AO21" s="19" t="str">
        <f>IF(G22="",G21,G22)</f>
        <v>卓窓会</v>
      </c>
    </row>
    <row r="22" spans="1:41" s="21" customFormat="1" ht="15" customHeight="1">
      <c r="A22" s="442"/>
      <c r="B22" s="308" t="s">
        <v>281</v>
      </c>
      <c r="C22" s="308"/>
      <c r="D22" s="308"/>
      <c r="E22" s="472"/>
      <c r="F22" s="472"/>
      <c r="G22" s="472"/>
      <c r="H22" s="472"/>
      <c r="I22" s="472"/>
      <c r="J22" s="476"/>
      <c r="K22" s="335">
        <f>IF(X18="","",X18)</f>
        <v>0</v>
      </c>
      <c r="L22" s="336"/>
      <c r="M22" s="6" t="s">
        <v>8</v>
      </c>
      <c r="N22" s="336">
        <f>IF(U18="","",U18)</f>
        <v>2</v>
      </c>
      <c r="O22" s="336"/>
      <c r="P22" s="339">
        <f>IF(X20="","",X20)</f>
        <v>0</v>
      </c>
      <c r="Q22" s="336"/>
      <c r="R22" s="6" t="s">
        <v>8</v>
      </c>
      <c r="S22" s="336">
        <f>IF(U20="","",U20)</f>
        <v>2</v>
      </c>
      <c r="T22" s="340"/>
      <c r="U22" s="351"/>
      <c r="V22" s="351"/>
      <c r="W22" s="351"/>
      <c r="X22" s="351"/>
      <c r="Y22" s="352"/>
      <c r="Z22" s="331"/>
      <c r="AA22" s="332"/>
      <c r="AB22" s="332"/>
      <c r="AC22" s="334"/>
      <c r="AJ22" s="19"/>
      <c r="AK22" s="19"/>
      <c r="AL22" s="19"/>
      <c r="AM22" s="19"/>
      <c r="AN22" s="19"/>
      <c r="AO22" s="19"/>
    </row>
    <row r="23" spans="1:41" s="21" customFormat="1" ht="5.0999999999999996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6"/>
      <c r="L23" s="16"/>
      <c r="M23" s="17"/>
      <c r="N23" s="16"/>
      <c r="O23" s="16"/>
      <c r="P23" s="16"/>
      <c r="Q23" s="16"/>
      <c r="R23" s="17"/>
      <c r="S23" s="16"/>
      <c r="T23" s="16"/>
      <c r="U23" s="17"/>
      <c r="V23" s="17"/>
      <c r="W23" s="17"/>
      <c r="X23" s="17"/>
      <c r="Y23" s="17"/>
      <c r="Z23" s="16"/>
      <c r="AA23" s="16"/>
      <c r="AB23" s="16"/>
      <c r="AC23" s="16"/>
    </row>
    <row r="24" spans="1:41" s="21" customFormat="1" ht="15" customHeight="1">
      <c r="A24" s="17"/>
      <c r="B24" s="80"/>
      <c r="C24" s="80"/>
      <c r="D24" s="80"/>
      <c r="E24" s="80"/>
      <c r="F24" s="80"/>
      <c r="G24" s="18"/>
      <c r="H24" s="18"/>
      <c r="I24" s="18"/>
      <c r="J24" s="18"/>
      <c r="K24" s="16"/>
      <c r="L24" s="16"/>
      <c r="M24" s="17"/>
      <c r="N24" s="16"/>
      <c r="O24" s="16"/>
      <c r="P24" s="16"/>
      <c r="Q24" s="16"/>
      <c r="R24" s="17"/>
      <c r="S24" s="16"/>
      <c r="T24" s="16"/>
      <c r="U24" s="17"/>
      <c r="V24" s="17"/>
      <c r="W24" s="17"/>
      <c r="X24" s="17"/>
      <c r="Y24" s="338">
        <v>2</v>
      </c>
      <c r="Z24" s="338"/>
      <c r="AA24" s="337" t="s">
        <v>2</v>
      </c>
      <c r="AB24" s="338"/>
      <c r="AC24" s="338"/>
    </row>
    <row r="25" spans="1:41" s="21" customFormat="1" ht="15" customHeight="1">
      <c r="A25" s="25"/>
      <c r="B25" s="29"/>
      <c r="C25" s="29"/>
      <c r="D25" s="176" t="s">
        <v>5</v>
      </c>
      <c r="E25" s="483" t="s">
        <v>25</v>
      </c>
      <c r="F25" s="392"/>
      <c r="G25" s="392"/>
      <c r="H25" s="29"/>
      <c r="I25" s="29"/>
      <c r="J25" s="26"/>
      <c r="K25" s="484" t="str">
        <f>B26</f>
        <v>柏原</v>
      </c>
      <c r="L25" s="484"/>
      <c r="M25" s="177" t="s">
        <v>18</v>
      </c>
      <c r="N25" s="484" t="str">
        <f>B27</f>
        <v>柏原</v>
      </c>
      <c r="O25" s="484"/>
      <c r="P25" s="486" t="str">
        <f>B28</f>
        <v>若林</v>
      </c>
      <c r="Q25" s="484"/>
      <c r="R25" s="177" t="s">
        <v>18</v>
      </c>
      <c r="S25" s="484" t="str">
        <f>B29</f>
        <v>村住</v>
      </c>
      <c r="T25" s="487"/>
      <c r="U25" s="484" t="str">
        <f>B30</f>
        <v>谷本</v>
      </c>
      <c r="V25" s="484"/>
      <c r="W25" s="177" t="s">
        <v>18</v>
      </c>
      <c r="X25" s="484" t="str">
        <f>B31</f>
        <v>前田</v>
      </c>
      <c r="Y25" s="484"/>
      <c r="Z25" s="395" t="s">
        <v>17</v>
      </c>
      <c r="AA25" s="396"/>
      <c r="AB25" s="397" t="s">
        <v>13</v>
      </c>
      <c r="AC25" s="398"/>
    </row>
    <row r="26" spans="1:41" s="21" customFormat="1" ht="15" customHeight="1">
      <c r="A26" s="408">
        <v>1</v>
      </c>
      <c r="B26" s="470" t="s">
        <v>436</v>
      </c>
      <c r="C26" s="470"/>
      <c r="D26" s="470"/>
      <c r="E26" s="478" t="s">
        <v>105</v>
      </c>
      <c r="F26" s="478"/>
      <c r="G26" s="471" t="s">
        <v>437</v>
      </c>
      <c r="H26" s="471"/>
      <c r="I26" s="471"/>
      <c r="J26" s="473"/>
      <c r="K26" s="485"/>
      <c r="L26" s="485"/>
      <c r="M26" s="485"/>
      <c r="N26" s="485"/>
      <c r="O26" s="485"/>
      <c r="P26" s="64"/>
      <c r="Q26" s="346" t="str">
        <f>IF(P27="","",IF(P27&gt;S27,"○","×"))</f>
        <v>×</v>
      </c>
      <c r="R26" s="346"/>
      <c r="S26" s="346"/>
      <c r="T26" s="67"/>
      <c r="U26" s="63"/>
      <c r="V26" s="346" t="str">
        <f>IF(U27="","",IF(U27&gt;X27,"○","×"))</f>
        <v>×</v>
      </c>
      <c r="W26" s="346"/>
      <c r="X26" s="346"/>
      <c r="Y26" s="63"/>
      <c r="Z26" s="495">
        <v>0</v>
      </c>
      <c r="AA26" s="496"/>
      <c r="AB26" s="496">
        <f>IF(Z26="","",RANK(Z26,Z26:AA31,))</f>
        <v>3</v>
      </c>
      <c r="AC26" s="497"/>
      <c r="AJ26" s="21" t="str">
        <f>D25&amp;AB26</f>
        <v>Ｃ3</v>
      </c>
      <c r="AK26" s="21" t="str">
        <f>B26</f>
        <v>柏原</v>
      </c>
      <c r="AL26" s="21" t="str">
        <f>B27</f>
        <v>柏原</v>
      </c>
      <c r="AM26" s="19" t="str">
        <f>E26</f>
        <v>(徳)</v>
      </c>
      <c r="AN26" s="19" t="str">
        <f>G26</f>
        <v>ノビアブランカ</v>
      </c>
      <c r="AO26" s="19" t="str">
        <f>IF(G27="",G26,G27)</f>
        <v>ノビアブランカ</v>
      </c>
    </row>
    <row r="27" spans="1:41" s="21" customFormat="1" ht="15" customHeight="1">
      <c r="A27" s="408"/>
      <c r="B27" s="371" t="s">
        <v>436</v>
      </c>
      <c r="C27" s="371"/>
      <c r="D27" s="371"/>
      <c r="E27" s="480"/>
      <c r="F27" s="480"/>
      <c r="G27" s="480"/>
      <c r="H27" s="480"/>
      <c r="I27" s="480"/>
      <c r="J27" s="481"/>
      <c r="K27" s="357"/>
      <c r="L27" s="357"/>
      <c r="M27" s="357"/>
      <c r="N27" s="357"/>
      <c r="O27" s="357"/>
      <c r="P27" s="365" t="s">
        <v>928</v>
      </c>
      <c r="Q27" s="364"/>
      <c r="R27" s="166" t="s">
        <v>8</v>
      </c>
      <c r="S27" s="364" t="s">
        <v>927</v>
      </c>
      <c r="T27" s="366"/>
      <c r="U27" s="364" t="s">
        <v>928</v>
      </c>
      <c r="V27" s="364"/>
      <c r="W27" s="166" t="s">
        <v>8</v>
      </c>
      <c r="X27" s="364" t="s">
        <v>927</v>
      </c>
      <c r="Y27" s="364"/>
      <c r="Z27" s="360"/>
      <c r="AA27" s="361"/>
      <c r="AB27" s="361"/>
      <c r="AC27" s="362"/>
      <c r="AM27" s="19"/>
      <c r="AN27" s="19"/>
      <c r="AO27" s="19"/>
    </row>
    <row r="28" spans="1:41" s="21" customFormat="1" ht="15" customHeight="1">
      <c r="A28" s="341">
        <v>2</v>
      </c>
      <c r="B28" s="491" t="s">
        <v>220</v>
      </c>
      <c r="C28" s="491"/>
      <c r="D28" s="491"/>
      <c r="E28" s="478" t="s">
        <v>107</v>
      </c>
      <c r="F28" s="478"/>
      <c r="G28" s="492" t="s">
        <v>439</v>
      </c>
      <c r="H28" s="492"/>
      <c r="I28" s="492"/>
      <c r="J28" s="494"/>
      <c r="K28" s="241"/>
      <c r="L28" s="346" t="s">
        <v>929</v>
      </c>
      <c r="M28" s="346"/>
      <c r="N28" s="346"/>
      <c r="O28" s="63"/>
      <c r="P28" s="347"/>
      <c r="Q28" s="348"/>
      <c r="R28" s="348"/>
      <c r="S28" s="348"/>
      <c r="T28" s="378"/>
      <c r="U28" s="63"/>
      <c r="V28" s="346" t="str">
        <f>IF(U29="","",IF(U29&gt;X29,"○","×"))</f>
        <v>○</v>
      </c>
      <c r="W28" s="346"/>
      <c r="X28" s="346"/>
      <c r="Y28" s="65"/>
      <c r="Z28" s="329">
        <f>IF(AND(L28="",Q28="",V28=""),"",COUNTIF(K28:Y29,"○")*2+COUNTIF(K28:Y29,"×"))</f>
        <v>4</v>
      </c>
      <c r="AA28" s="330"/>
      <c r="AB28" s="330">
        <f>IF(Z28="","",RANK(Z28,Z26:AA31,))</f>
        <v>1</v>
      </c>
      <c r="AC28" s="333"/>
      <c r="AJ28" s="21" t="str">
        <f>D25&amp;AB28</f>
        <v>Ｃ1</v>
      </c>
      <c r="AK28" s="21" t="str">
        <f>B28</f>
        <v>若林</v>
      </c>
      <c r="AL28" s="21" t="str">
        <f>B29</f>
        <v>村住</v>
      </c>
      <c r="AM28" s="19" t="str">
        <f>E28</f>
        <v>(愛)</v>
      </c>
      <c r="AN28" s="19" t="str">
        <f>G28</f>
        <v>ロビンズ</v>
      </c>
      <c r="AO28" s="19" t="str">
        <f>IF(G29="",G28,G29)</f>
        <v>らるご</v>
      </c>
    </row>
    <row r="29" spans="1:41" s="21" customFormat="1" ht="15" customHeight="1">
      <c r="A29" s="408"/>
      <c r="B29" s="321" t="s">
        <v>438</v>
      </c>
      <c r="C29" s="321"/>
      <c r="D29" s="321"/>
      <c r="E29" s="478"/>
      <c r="F29" s="478"/>
      <c r="G29" s="478" t="s">
        <v>440</v>
      </c>
      <c r="H29" s="478"/>
      <c r="I29" s="478"/>
      <c r="J29" s="479"/>
      <c r="K29" s="373" t="s">
        <v>926</v>
      </c>
      <c r="L29" s="374"/>
      <c r="M29" s="169" t="s">
        <v>8</v>
      </c>
      <c r="N29" s="374" t="s">
        <v>927</v>
      </c>
      <c r="O29" s="374"/>
      <c r="P29" s="379"/>
      <c r="Q29" s="380"/>
      <c r="R29" s="380"/>
      <c r="S29" s="380"/>
      <c r="T29" s="381"/>
      <c r="U29" s="374">
        <v>2</v>
      </c>
      <c r="V29" s="374"/>
      <c r="W29" s="169" t="s">
        <v>8</v>
      </c>
      <c r="X29" s="374">
        <v>0</v>
      </c>
      <c r="Y29" s="382"/>
      <c r="Z29" s="368"/>
      <c r="AA29" s="369"/>
      <c r="AB29" s="369"/>
      <c r="AC29" s="370"/>
      <c r="AM29" s="19"/>
      <c r="AN29" s="19"/>
      <c r="AO29" s="19"/>
    </row>
    <row r="30" spans="1:41" s="21" customFormat="1" ht="15" customHeight="1">
      <c r="A30" s="399">
        <v>3</v>
      </c>
      <c r="B30" s="482" t="s">
        <v>441</v>
      </c>
      <c r="C30" s="482"/>
      <c r="D30" s="482"/>
      <c r="E30" s="492" t="s">
        <v>106</v>
      </c>
      <c r="F30" s="492"/>
      <c r="G30" s="492" t="s">
        <v>301</v>
      </c>
      <c r="H30" s="492"/>
      <c r="I30" s="492"/>
      <c r="J30" s="494"/>
      <c r="K30" s="240"/>
      <c r="L30" s="356" t="s">
        <v>929</v>
      </c>
      <c r="M30" s="356"/>
      <c r="N30" s="356"/>
      <c r="O30" s="61"/>
      <c r="P30" s="60"/>
      <c r="Q30" s="356" t="str">
        <f>IF(P31="","",IF(P31&gt;S31,"○","×"))</f>
        <v>×</v>
      </c>
      <c r="R30" s="356"/>
      <c r="S30" s="356"/>
      <c r="T30" s="68"/>
      <c r="U30" s="357"/>
      <c r="V30" s="357"/>
      <c r="W30" s="357"/>
      <c r="X30" s="357"/>
      <c r="Y30" s="511"/>
      <c r="Z30" s="360">
        <f>IF(AND(L30="",Q30="",V30=""),"",COUNTIF(K30:Y31,"○")*2+COUNTIF(K30:Y31,"×"))</f>
        <v>3</v>
      </c>
      <c r="AA30" s="361"/>
      <c r="AB30" s="361">
        <f>IF(Z30="","",RANK(Z30,Z26:AA31,))</f>
        <v>2</v>
      </c>
      <c r="AC30" s="362"/>
      <c r="AJ30" s="21" t="str">
        <f>D25&amp;AB30</f>
        <v>Ｃ2</v>
      </c>
      <c r="AK30" s="21" t="str">
        <f>B30</f>
        <v>谷本</v>
      </c>
      <c r="AL30" s="21" t="str">
        <f>B31</f>
        <v>前田</v>
      </c>
      <c r="AM30" s="19" t="str">
        <f>E30</f>
        <v>(香)</v>
      </c>
      <c r="AN30" s="19" t="str">
        <f>G30</f>
        <v>卓窓会</v>
      </c>
      <c r="AO30" s="19" t="str">
        <f>IF(G31="",G30,G31)</f>
        <v>卓窓会</v>
      </c>
    </row>
    <row r="31" spans="1:41" s="21" customFormat="1" ht="15" customHeight="1">
      <c r="A31" s="442"/>
      <c r="B31" s="308" t="s">
        <v>442</v>
      </c>
      <c r="C31" s="308"/>
      <c r="D31" s="308"/>
      <c r="E31" s="472"/>
      <c r="F31" s="472"/>
      <c r="G31" s="472"/>
      <c r="H31" s="472"/>
      <c r="I31" s="472"/>
      <c r="J31" s="476"/>
      <c r="K31" s="339" t="s">
        <v>926</v>
      </c>
      <c r="L31" s="336"/>
      <c r="M31" s="164" t="s">
        <v>8</v>
      </c>
      <c r="N31" s="336" t="s">
        <v>927</v>
      </c>
      <c r="O31" s="336"/>
      <c r="P31" s="339">
        <f>IF(X29="","",X29)</f>
        <v>0</v>
      </c>
      <c r="Q31" s="336"/>
      <c r="R31" s="164" t="s">
        <v>8</v>
      </c>
      <c r="S31" s="336">
        <f>IF(U29="","",U29)</f>
        <v>2</v>
      </c>
      <c r="T31" s="340"/>
      <c r="U31" s="351"/>
      <c r="V31" s="351"/>
      <c r="W31" s="351"/>
      <c r="X31" s="351"/>
      <c r="Y31" s="352"/>
      <c r="Z31" s="331"/>
      <c r="AA31" s="332"/>
      <c r="AB31" s="332"/>
      <c r="AC31" s="334"/>
      <c r="AJ31" s="19"/>
      <c r="AK31" s="19"/>
      <c r="AL31" s="19"/>
      <c r="AM31" s="19"/>
      <c r="AN31" s="19"/>
      <c r="AO31" s="19"/>
    </row>
    <row r="32" spans="1:41" s="21" customFormat="1" ht="5.0999999999999996" customHeight="1"/>
    <row r="33" spans="1:41" s="21" customFormat="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38">
        <v>3</v>
      </c>
      <c r="Z33" s="338"/>
      <c r="AA33" s="337" t="s">
        <v>2</v>
      </c>
      <c r="AB33" s="338"/>
      <c r="AC33" s="338"/>
    </row>
    <row r="34" spans="1:41" s="21" customFormat="1" ht="15" customHeight="1">
      <c r="A34" s="25"/>
      <c r="B34" s="29"/>
      <c r="C34" s="29"/>
      <c r="D34" s="4" t="s">
        <v>6</v>
      </c>
      <c r="E34" s="483" t="s">
        <v>25</v>
      </c>
      <c r="F34" s="392"/>
      <c r="G34" s="392"/>
      <c r="H34" s="29"/>
      <c r="I34" s="29"/>
      <c r="J34" s="26"/>
      <c r="K34" s="484" t="str">
        <f>B35</f>
        <v>安藤</v>
      </c>
      <c r="L34" s="484"/>
      <c r="M34" s="36" t="s">
        <v>18</v>
      </c>
      <c r="N34" s="484" t="str">
        <f>B36</f>
        <v>水口</v>
      </c>
      <c r="O34" s="484"/>
      <c r="P34" s="486" t="str">
        <f>B37</f>
        <v>川田</v>
      </c>
      <c r="Q34" s="484"/>
      <c r="R34" s="36" t="s">
        <v>18</v>
      </c>
      <c r="S34" s="484" t="str">
        <f>B38</f>
        <v>関谷</v>
      </c>
      <c r="T34" s="487"/>
      <c r="U34" s="484" t="str">
        <f>B39</f>
        <v>松本</v>
      </c>
      <c r="V34" s="484"/>
      <c r="W34" s="36" t="s">
        <v>18</v>
      </c>
      <c r="X34" s="484" t="str">
        <f>B40</f>
        <v>坂東</v>
      </c>
      <c r="Y34" s="484"/>
      <c r="Z34" s="395" t="s">
        <v>17</v>
      </c>
      <c r="AA34" s="396"/>
      <c r="AB34" s="397" t="s">
        <v>13</v>
      </c>
      <c r="AC34" s="398"/>
    </row>
    <row r="35" spans="1:41" s="21" customFormat="1" ht="15" customHeight="1">
      <c r="A35" s="408">
        <v>1</v>
      </c>
      <c r="B35" s="470" t="s">
        <v>259</v>
      </c>
      <c r="C35" s="470"/>
      <c r="D35" s="470"/>
      <c r="E35" s="478" t="s">
        <v>107</v>
      </c>
      <c r="F35" s="478"/>
      <c r="G35" s="492" t="s">
        <v>260</v>
      </c>
      <c r="H35" s="492"/>
      <c r="I35" s="492"/>
      <c r="J35" s="494"/>
      <c r="K35" s="485"/>
      <c r="L35" s="485"/>
      <c r="M35" s="485"/>
      <c r="N35" s="485"/>
      <c r="O35" s="485"/>
      <c r="P35" s="48"/>
      <c r="Q35" s="388" t="str">
        <f>IF(P36="","",IF(P36&gt;S36,"○","×"))</f>
        <v>○</v>
      </c>
      <c r="R35" s="388"/>
      <c r="S35" s="388"/>
      <c r="T35" s="59"/>
      <c r="U35" s="58"/>
      <c r="V35" s="388" t="str">
        <f>IF(U36="","",IF(U36&gt;X36,"○","×"))</f>
        <v>×</v>
      </c>
      <c r="W35" s="388"/>
      <c r="X35" s="388"/>
      <c r="Y35" s="59"/>
      <c r="Z35" s="495">
        <f>IF(AND(L35="",Q35="",V35=""),"",COUNTIF(K35:Y36,"○")*2+COUNTIF(K35:Y36,"×"))</f>
        <v>3</v>
      </c>
      <c r="AA35" s="496"/>
      <c r="AB35" s="496">
        <f>IF(Z35="","",RANK(Z35,Z35:AA40,))</f>
        <v>2</v>
      </c>
      <c r="AC35" s="497"/>
      <c r="AJ35" s="21" t="str">
        <f>D34&amp;AB35</f>
        <v>Ｄ2</v>
      </c>
      <c r="AK35" s="21" t="str">
        <f>B35</f>
        <v>安藤</v>
      </c>
      <c r="AL35" s="21" t="str">
        <f>B36</f>
        <v>水口</v>
      </c>
      <c r="AM35" s="19" t="str">
        <f>E35</f>
        <v>(愛)</v>
      </c>
      <c r="AN35" s="19" t="str">
        <f>G35</f>
        <v>新居浜卓研</v>
      </c>
      <c r="AO35" s="19" t="str">
        <f>IF(G36="",G35,G36)</f>
        <v>忠八クラブ</v>
      </c>
    </row>
    <row r="36" spans="1:41" s="21" customFormat="1" ht="15" customHeight="1">
      <c r="A36" s="408"/>
      <c r="B36" s="371" t="s">
        <v>253</v>
      </c>
      <c r="C36" s="371"/>
      <c r="D36" s="371"/>
      <c r="E36" s="478"/>
      <c r="F36" s="478"/>
      <c r="G36" s="478" t="s">
        <v>443</v>
      </c>
      <c r="H36" s="478"/>
      <c r="I36" s="478"/>
      <c r="J36" s="479"/>
      <c r="K36" s="357"/>
      <c r="L36" s="357"/>
      <c r="M36" s="357"/>
      <c r="N36" s="357"/>
      <c r="O36" s="357"/>
      <c r="P36" s="365">
        <v>2</v>
      </c>
      <c r="Q36" s="364"/>
      <c r="R36" s="2" t="s">
        <v>8</v>
      </c>
      <c r="S36" s="364">
        <v>0</v>
      </c>
      <c r="T36" s="366"/>
      <c r="U36" s="364">
        <v>0</v>
      </c>
      <c r="V36" s="364"/>
      <c r="W36" s="2" t="s">
        <v>8</v>
      </c>
      <c r="X36" s="364">
        <v>2</v>
      </c>
      <c r="Y36" s="366"/>
      <c r="Z36" s="360"/>
      <c r="AA36" s="361"/>
      <c r="AB36" s="361"/>
      <c r="AC36" s="362"/>
      <c r="AM36" s="19"/>
      <c r="AN36" s="19"/>
      <c r="AO36" s="19"/>
    </row>
    <row r="37" spans="1:41" s="21" customFormat="1" ht="15" customHeight="1">
      <c r="A37" s="399">
        <v>2</v>
      </c>
      <c r="B37" s="491" t="s">
        <v>444</v>
      </c>
      <c r="C37" s="491"/>
      <c r="D37" s="491"/>
      <c r="E37" s="492" t="s">
        <v>106</v>
      </c>
      <c r="F37" s="492"/>
      <c r="G37" s="492" t="s">
        <v>301</v>
      </c>
      <c r="H37" s="492"/>
      <c r="I37" s="492"/>
      <c r="J37" s="494"/>
      <c r="K37" s="63"/>
      <c r="L37" s="346" t="str">
        <f>IF(K38="","",IF(K38&gt;N38,"○","×"))</f>
        <v>×</v>
      </c>
      <c r="M37" s="346"/>
      <c r="N37" s="346"/>
      <c r="O37" s="63"/>
      <c r="P37" s="347"/>
      <c r="Q37" s="348"/>
      <c r="R37" s="348"/>
      <c r="S37" s="348"/>
      <c r="T37" s="378"/>
      <c r="U37" s="63"/>
      <c r="V37" s="346" t="str">
        <f>IF(U38="","",IF(U38&gt;X38,"○","×"))</f>
        <v>×</v>
      </c>
      <c r="W37" s="346"/>
      <c r="X37" s="346"/>
      <c r="Y37" s="63"/>
      <c r="Z37" s="329">
        <f>IF(AND(L37="",Q37="",V37=""),"",COUNTIF(K37:Y38,"○")*2+COUNTIF(K37:Y38,"×"))</f>
        <v>2</v>
      </c>
      <c r="AA37" s="330"/>
      <c r="AB37" s="330">
        <f>IF(Z37="","",RANK(Z37,Z35:AA40,))</f>
        <v>3</v>
      </c>
      <c r="AC37" s="333"/>
      <c r="AJ37" s="21" t="str">
        <f>D34&amp;AB37</f>
        <v>Ｄ3</v>
      </c>
      <c r="AK37" s="21" t="str">
        <f>B37</f>
        <v>川田</v>
      </c>
      <c r="AL37" s="21" t="str">
        <f>B38</f>
        <v>関谷</v>
      </c>
      <c r="AM37" s="19" t="str">
        <f>E37</f>
        <v>(香)</v>
      </c>
      <c r="AN37" s="19" t="str">
        <f>G37</f>
        <v>卓窓会</v>
      </c>
      <c r="AO37" s="19" t="str">
        <f>IF(G38="",G37,G38)</f>
        <v>卓窓会</v>
      </c>
    </row>
    <row r="38" spans="1:41" s="21" customFormat="1" ht="15" customHeight="1">
      <c r="A38" s="422"/>
      <c r="B38" s="321" t="s">
        <v>258</v>
      </c>
      <c r="C38" s="321"/>
      <c r="D38" s="321"/>
      <c r="E38" s="478"/>
      <c r="F38" s="478"/>
      <c r="G38" s="478"/>
      <c r="H38" s="478"/>
      <c r="I38" s="478"/>
      <c r="J38" s="479"/>
      <c r="K38" s="374">
        <f>IF(S36="","",S36)</f>
        <v>0</v>
      </c>
      <c r="L38" s="374"/>
      <c r="M38" s="5" t="s">
        <v>8</v>
      </c>
      <c r="N38" s="374">
        <f>IF(P36="","",P36)</f>
        <v>2</v>
      </c>
      <c r="O38" s="374"/>
      <c r="P38" s="379"/>
      <c r="Q38" s="380"/>
      <c r="R38" s="380"/>
      <c r="S38" s="380"/>
      <c r="T38" s="381"/>
      <c r="U38" s="374">
        <v>1</v>
      </c>
      <c r="V38" s="374"/>
      <c r="W38" s="5" t="s">
        <v>8</v>
      </c>
      <c r="X38" s="374">
        <v>2</v>
      </c>
      <c r="Y38" s="374"/>
      <c r="Z38" s="368"/>
      <c r="AA38" s="369"/>
      <c r="AB38" s="369"/>
      <c r="AC38" s="370"/>
      <c r="AM38" s="19"/>
      <c r="AN38" s="19"/>
      <c r="AO38" s="19"/>
    </row>
    <row r="39" spans="1:41" s="21" customFormat="1" ht="15" customHeight="1">
      <c r="A39" s="341">
        <v>3</v>
      </c>
      <c r="B39" s="482" t="s">
        <v>131</v>
      </c>
      <c r="C39" s="482"/>
      <c r="D39" s="482"/>
      <c r="E39" s="492" t="s">
        <v>106</v>
      </c>
      <c r="F39" s="492"/>
      <c r="G39" s="492" t="s">
        <v>197</v>
      </c>
      <c r="H39" s="492"/>
      <c r="I39" s="492"/>
      <c r="J39" s="494"/>
      <c r="K39" s="66"/>
      <c r="L39" s="346" t="str">
        <f>IF(K40="","",IF(K40&gt;N40,"○","×"))</f>
        <v>○</v>
      </c>
      <c r="M39" s="346"/>
      <c r="N39" s="346"/>
      <c r="O39" s="63"/>
      <c r="P39" s="64"/>
      <c r="Q39" s="346" t="str">
        <f>IF(P40="","",IF(P40&gt;S40,"○","×"))</f>
        <v>○</v>
      </c>
      <c r="R39" s="346"/>
      <c r="S39" s="346"/>
      <c r="T39" s="67"/>
      <c r="U39" s="348"/>
      <c r="V39" s="348"/>
      <c r="W39" s="348"/>
      <c r="X39" s="348"/>
      <c r="Y39" s="349"/>
      <c r="Z39" s="360">
        <f>IF(AND(L39="",Q39="",V39=""),"",COUNTIF(K39:Y40,"○")*2+COUNTIF(K39:Y40,"×"))</f>
        <v>4</v>
      </c>
      <c r="AA39" s="361"/>
      <c r="AB39" s="361">
        <f>IF(Z39="","",RANK(Z39,Z35:AA40,))</f>
        <v>1</v>
      </c>
      <c r="AC39" s="362"/>
      <c r="AJ39" s="21" t="str">
        <f>D34&amp;AB39</f>
        <v>Ｄ1</v>
      </c>
      <c r="AK39" s="21" t="str">
        <f>B39</f>
        <v>松本</v>
      </c>
      <c r="AL39" s="21" t="str">
        <f>B40</f>
        <v>坂東</v>
      </c>
      <c r="AM39" s="19" t="str">
        <f>E39</f>
        <v>(香)</v>
      </c>
      <c r="AN39" s="19" t="str">
        <f>G39</f>
        <v>綾川体協</v>
      </c>
      <c r="AO39" s="19" t="str">
        <f>IF(G40="",G39,G40)</f>
        <v>綾川体協</v>
      </c>
    </row>
    <row r="40" spans="1:41" s="21" customFormat="1" ht="15" customHeight="1">
      <c r="A40" s="342"/>
      <c r="B40" s="308" t="s">
        <v>213</v>
      </c>
      <c r="C40" s="308"/>
      <c r="D40" s="308"/>
      <c r="E40" s="472"/>
      <c r="F40" s="472"/>
      <c r="G40" s="472"/>
      <c r="H40" s="472"/>
      <c r="I40" s="472"/>
      <c r="J40" s="476"/>
      <c r="K40" s="335">
        <f>IF(X36="","",X36)</f>
        <v>2</v>
      </c>
      <c r="L40" s="336"/>
      <c r="M40" s="6" t="s">
        <v>8</v>
      </c>
      <c r="N40" s="336">
        <f>IF(U36="","",U36)</f>
        <v>0</v>
      </c>
      <c r="O40" s="336"/>
      <c r="P40" s="339">
        <f>IF(X38="","",X38)</f>
        <v>2</v>
      </c>
      <c r="Q40" s="336"/>
      <c r="R40" s="6" t="s">
        <v>8</v>
      </c>
      <c r="S40" s="336">
        <f>IF(U38="","",U38)</f>
        <v>1</v>
      </c>
      <c r="T40" s="340"/>
      <c r="U40" s="351"/>
      <c r="V40" s="351"/>
      <c r="W40" s="351"/>
      <c r="X40" s="351"/>
      <c r="Y40" s="352"/>
      <c r="Z40" s="331"/>
      <c r="AA40" s="332"/>
      <c r="AB40" s="332"/>
      <c r="AC40" s="334"/>
      <c r="AJ40" s="19"/>
      <c r="AK40" s="19"/>
      <c r="AL40" s="19"/>
      <c r="AM40" s="19"/>
      <c r="AN40" s="19"/>
      <c r="AO40" s="19"/>
    </row>
    <row r="41" spans="1:41" s="21" customFormat="1" ht="4.5" customHeight="1"/>
    <row r="42" spans="1:41" s="21" customFormat="1" ht="1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38">
        <v>3</v>
      </c>
      <c r="Z42" s="338"/>
      <c r="AA42" s="337" t="s">
        <v>2</v>
      </c>
      <c r="AB42" s="338"/>
      <c r="AC42" s="338"/>
    </row>
    <row r="43" spans="1:41" s="21" customFormat="1" ht="15" customHeight="1">
      <c r="A43" s="25"/>
      <c r="B43" s="29"/>
      <c r="C43" s="29"/>
      <c r="D43" s="4" t="s">
        <v>19</v>
      </c>
      <c r="E43" s="483" t="s">
        <v>25</v>
      </c>
      <c r="F43" s="392"/>
      <c r="G43" s="392"/>
      <c r="H43" s="29"/>
      <c r="I43" s="29"/>
      <c r="J43" s="26"/>
      <c r="K43" s="484" t="str">
        <f>B44</f>
        <v>中山</v>
      </c>
      <c r="L43" s="484"/>
      <c r="M43" s="36" t="s">
        <v>18</v>
      </c>
      <c r="N43" s="484" t="str">
        <f>B45</f>
        <v>花野</v>
      </c>
      <c r="O43" s="484"/>
      <c r="P43" s="486" t="str">
        <f>B46</f>
        <v>戸祭</v>
      </c>
      <c r="Q43" s="484"/>
      <c r="R43" s="36" t="s">
        <v>18</v>
      </c>
      <c r="S43" s="484" t="str">
        <f>B47</f>
        <v>大西</v>
      </c>
      <c r="T43" s="487"/>
      <c r="U43" s="484" t="str">
        <f>B48</f>
        <v>星加</v>
      </c>
      <c r="V43" s="484"/>
      <c r="W43" s="36" t="s">
        <v>18</v>
      </c>
      <c r="X43" s="484" t="str">
        <f>B49</f>
        <v>倉橋</v>
      </c>
      <c r="Y43" s="484"/>
      <c r="Z43" s="395" t="s">
        <v>17</v>
      </c>
      <c r="AA43" s="396"/>
      <c r="AB43" s="397" t="s">
        <v>13</v>
      </c>
      <c r="AC43" s="398"/>
    </row>
    <row r="44" spans="1:41" s="21" customFormat="1" ht="15" customHeight="1">
      <c r="A44" s="408">
        <v>1</v>
      </c>
      <c r="B44" s="470" t="s">
        <v>218</v>
      </c>
      <c r="C44" s="470"/>
      <c r="D44" s="470"/>
      <c r="E44" s="492" t="s">
        <v>105</v>
      </c>
      <c r="F44" s="492"/>
      <c r="G44" s="492" t="s">
        <v>256</v>
      </c>
      <c r="H44" s="492"/>
      <c r="I44" s="492"/>
      <c r="J44" s="494"/>
      <c r="K44" s="485"/>
      <c r="L44" s="485"/>
      <c r="M44" s="485"/>
      <c r="N44" s="485"/>
      <c r="O44" s="485"/>
      <c r="P44" s="64"/>
      <c r="Q44" s="346" t="str">
        <f>IF(P45="","",IF(P45&gt;S45,"○","×"))</f>
        <v>×</v>
      </c>
      <c r="R44" s="346"/>
      <c r="S44" s="346"/>
      <c r="T44" s="67"/>
      <c r="U44" s="63"/>
      <c r="V44" s="346" t="str">
        <f>IF(U45="","",IF(U45&gt;X45,"○","×"))</f>
        <v>×</v>
      </c>
      <c r="W44" s="346"/>
      <c r="X44" s="346"/>
      <c r="Y44" s="63"/>
      <c r="Z44" s="495">
        <v>0</v>
      </c>
      <c r="AA44" s="496"/>
      <c r="AB44" s="496">
        <f>IF(Z44="","",RANK(Z44,Z44:AA49,))</f>
        <v>3</v>
      </c>
      <c r="AC44" s="497"/>
      <c r="AJ44" s="21" t="str">
        <f>D43&amp;AB44</f>
        <v>Ｅ3</v>
      </c>
      <c r="AK44" s="21" t="str">
        <f>B44</f>
        <v>中山</v>
      </c>
      <c r="AL44" s="21" t="str">
        <f>B45</f>
        <v>花野</v>
      </c>
      <c r="AM44" s="19" t="str">
        <f>E44</f>
        <v>(徳)</v>
      </c>
      <c r="AN44" s="19" t="str">
        <f>G44</f>
        <v>クロサキ</v>
      </c>
      <c r="AO44" s="19" t="str">
        <f>IF(G45="",G44,G45)</f>
        <v>城西ラージ</v>
      </c>
    </row>
    <row r="45" spans="1:41" s="21" customFormat="1" ht="15" customHeight="1">
      <c r="A45" s="408"/>
      <c r="B45" s="371" t="s">
        <v>445</v>
      </c>
      <c r="C45" s="371"/>
      <c r="D45" s="371"/>
      <c r="E45" s="478"/>
      <c r="F45" s="478"/>
      <c r="G45" s="478" t="s">
        <v>446</v>
      </c>
      <c r="H45" s="478"/>
      <c r="I45" s="478"/>
      <c r="J45" s="479"/>
      <c r="K45" s="357"/>
      <c r="L45" s="357"/>
      <c r="M45" s="357"/>
      <c r="N45" s="357"/>
      <c r="O45" s="357"/>
      <c r="P45" s="365" t="s">
        <v>928</v>
      </c>
      <c r="Q45" s="364"/>
      <c r="R45" s="166" t="s">
        <v>8</v>
      </c>
      <c r="S45" s="364" t="s">
        <v>927</v>
      </c>
      <c r="T45" s="366"/>
      <c r="U45" s="364" t="s">
        <v>928</v>
      </c>
      <c r="V45" s="364"/>
      <c r="W45" s="166" t="s">
        <v>8</v>
      </c>
      <c r="X45" s="364" t="s">
        <v>927</v>
      </c>
      <c r="Y45" s="364"/>
      <c r="Z45" s="360"/>
      <c r="AA45" s="361"/>
      <c r="AB45" s="361"/>
      <c r="AC45" s="362"/>
      <c r="AM45" s="19"/>
      <c r="AN45" s="19"/>
      <c r="AO45" s="19"/>
    </row>
    <row r="46" spans="1:41" s="21" customFormat="1" ht="15" customHeight="1">
      <c r="A46" s="399">
        <v>2</v>
      </c>
      <c r="B46" s="491" t="s">
        <v>447</v>
      </c>
      <c r="C46" s="491"/>
      <c r="D46" s="491"/>
      <c r="E46" s="492" t="s">
        <v>106</v>
      </c>
      <c r="F46" s="492"/>
      <c r="G46" s="492" t="s">
        <v>381</v>
      </c>
      <c r="H46" s="492"/>
      <c r="I46" s="492"/>
      <c r="J46" s="494"/>
      <c r="K46" s="241"/>
      <c r="L46" s="346" t="s">
        <v>929</v>
      </c>
      <c r="M46" s="346"/>
      <c r="N46" s="346"/>
      <c r="O46" s="63"/>
      <c r="P46" s="347"/>
      <c r="Q46" s="348"/>
      <c r="R46" s="348"/>
      <c r="S46" s="348"/>
      <c r="T46" s="378"/>
      <c r="U46" s="63"/>
      <c r="V46" s="346" t="str">
        <f>IF(U47="","",IF(U47&gt;X47,"○","×"))</f>
        <v>○</v>
      </c>
      <c r="W46" s="346"/>
      <c r="X46" s="346"/>
      <c r="Y46" s="63"/>
      <c r="Z46" s="329">
        <f>IF(AND(L46="",Q46="",V46=""),"",COUNTIF(K46:Y47,"○")*2+COUNTIF(K46:Y47,"×"))</f>
        <v>4</v>
      </c>
      <c r="AA46" s="330"/>
      <c r="AB46" s="330">
        <f>IF(Z46="","",RANK(Z46,Z44:AA49,))</f>
        <v>1</v>
      </c>
      <c r="AC46" s="333"/>
      <c r="AJ46" s="21" t="str">
        <f>D43&amp;AB46</f>
        <v>Ｅ1</v>
      </c>
      <c r="AK46" s="21" t="str">
        <f>B46</f>
        <v>戸祭</v>
      </c>
      <c r="AL46" s="21" t="str">
        <f>B47</f>
        <v>大西</v>
      </c>
      <c r="AM46" s="19" t="str">
        <f>E46</f>
        <v>(香)</v>
      </c>
      <c r="AN46" s="19" t="str">
        <f>G46</f>
        <v>クローバ</v>
      </c>
      <c r="AO46" s="19" t="str">
        <f>IF(G47="",G46,G47)</f>
        <v>丸亀ＳＣ</v>
      </c>
    </row>
    <row r="47" spans="1:41" s="21" customFormat="1" ht="15" customHeight="1">
      <c r="A47" s="422"/>
      <c r="B47" s="321" t="s">
        <v>244</v>
      </c>
      <c r="C47" s="321"/>
      <c r="D47" s="321"/>
      <c r="E47" s="478"/>
      <c r="F47" s="478"/>
      <c r="G47" s="478" t="s">
        <v>85</v>
      </c>
      <c r="H47" s="478"/>
      <c r="I47" s="478"/>
      <c r="J47" s="479"/>
      <c r="K47" s="373" t="s">
        <v>926</v>
      </c>
      <c r="L47" s="374"/>
      <c r="M47" s="169" t="s">
        <v>8</v>
      </c>
      <c r="N47" s="374" t="s">
        <v>927</v>
      </c>
      <c r="O47" s="374"/>
      <c r="P47" s="379"/>
      <c r="Q47" s="380"/>
      <c r="R47" s="380"/>
      <c r="S47" s="380"/>
      <c r="T47" s="381"/>
      <c r="U47" s="374">
        <v>2</v>
      </c>
      <c r="V47" s="374"/>
      <c r="W47" s="5" t="s">
        <v>8</v>
      </c>
      <c r="X47" s="374">
        <v>1</v>
      </c>
      <c r="Y47" s="374"/>
      <c r="Z47" s="368"/>
      <c r="AA47" s="369"/>
      <c r="AB47" s="369"/>
      <c r="AC47" s="370"/>
      <c r="AM47" s="19"/>
      <c r="AN47" s="19"/>
      <c r="AO47" s="19"/>
    </row>
    <row r="48" spans="1:41" s="21" customFormat="1" ht="15" customHeight="1">
      <c r="A48" s="341">
        <v>3</v>
      </c>
      <c r="B48" s="482" t="s">
        <v>162</v>
      </c>
      <c r="C48" s="482"/>
      <c r="D48" s="482"/>
      <c r="E48" s="492" t="s">
        <v>107</v>
      </c>
      <c r="F48" s="492"/>
      <c r="G48" s="492" t="s">
        <v>448</v>
      </c>
      <c r="H48" s="492"/>
      <c r="I48" s="492"/>
      <c r="J48" s="494"/>
      <c r="K48" s="240"/>
      <c r="L48" s="356" t="s">
        <v>929</v>
      </c>
      <c r="M48" s="356"/>
      <c r="N48" s="356"/>
      <c r="O48" s="61"/>
      <c r="P48" s="64"/>
      <c r="Q48" s="346" t="str">
        <f>IF(P49="","",IF(P49&gt;S49,"○","×"))</f>
        <v>×</v>
      </c>
      <c r="R48" s="346"/>
      <c r="S48" s="346"/>
      <c r="T48" s="67"/>
      <c r="U48" s="348"/>
      <c r="V48" s="348"/>
      <c r="W48" s="348"/>
      <c r="X48" s="348"/>
      <c r="Y48" s="349"/>
      <c r="Z48" s="360">
        <f>IF(AND(L48="",Q48="",V48=""),"",COUNTIF(K48:Y49,"○")*2+COUNTIF(K48:Y49,"×"))</f>
        <v>3</v>
      </c>
      <c r="AA48" s="361"/>
      <c r="AB48" s="361">
        <f>IF(Z48="","",RANK(Z48,Z44:AA49,))</f>
        <v>2</v>
      </c>
      <c r="AC48" s="362"/>
      <c r="AJ48" s="21" t="str">
        <f>D43&amp;AB48</f>
        <v>Ｅ2</v>
      </c>
      <c r="AK48" s="21" t="str">
        <f>B48</f>
        <v>星加</v>
      </c>
      <c r="AL48" s="21" t="str">
        <f>B49</f>
        <v>倉橋</v>
      </c>
      <c r="AM48" s="19" t="str">
        <f>E48</f>
        <v>(愛)</v>
      </c>
      <c r="AN48" s="19" t="str">
        <f>G48</f>
        <v>すばる</v>
      </c>
      <c r="AO48" s="19" t="str">
        <f>IF(G49="",G48,G49)</f>
        <v>すばる</v>
      </c>
    </row>
    <row r="49" spans="1:41" s="21" customFormat="1" ht="15" customHeight="1">
      <c r="A49" s="342"/>
      <c r="B49" s="308" t="s">
        <v>280</v>
      </c>
      <c r="C49" s="308"/>
      <c r="D49" s="308"/>
      <c r="E49" s="472"/>
      <c r="F49" s="472"/>
      <c r="G49" s="472"/>
      <c r="H49" s="472"/>
      <c r="I49" s="472"/>
      <c r="J49" s="476"/>
      <c r="K49" s="339" t="s">
        <v>926</v>
      </c>
      <c r="L49" s="336"/>
      <c r="M49" s="164" t="s">
        <v>8</v>
      </c>
      <c r="N49" s="336" t="s">
        <v>927</v>
      </c>
      <c r="O49" s="336"/>
      <c r="P49" s="339">
        <f>IF(X47="","",X47)</f>
        <v>1</v>
      </c>
      <c r="Q49" s="336"/>
      <c r="R49" s="6" t="s">
        <v>8</v>
      </c>
      <c r="S49" s="336">
        <f>IF(U47="","",U47)</f>
        <v>2</v>
      </c>
      <c r="T49" s="340"/>
      <c r="U49" s="351"/>
      <c r="V49" s="351"/>
      <c r="W49" s="351"/>
      <c r="X49" s="351"/>
      <c r="Y49" s="352"/>
      <c r="Z49" s="331"/>
      <c r="AA49" s="332"/>
      <c r="AB49" s="332"/>
      <c r="AC49" s="334"/>
      <c r="AJ49" s="19"/>
      <c r="AK49" s="19"/>
      <c r="AL49" s="19"/>
      <c r="AM49" s="19"/>
      <c r="AN49" s="19"/>
      <c r="AO49" s="19"/>
    </row>
    <row r="50" spans="1:41" s="21" customFormat="1" ht="4.5" customHeight="1"/>
    <row r="51" spans="1:41" s="21" customFormat="1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338">
        <v>4</v>
      </c>
      <c r="Z51" s="338"/>
      <c r="AA51" s="337" t="s">
        <v>2</v>
      </c>
      <c r="AB51" s="338"/>
      <c r="AC51" s="338"/>
    </row>
    <row r="52" spans="1:41" s="21" customFormat="1" ht="15" customHeight="1">
      <c r="A52" s="25"/>
      <c r="B52" s="29"/>
      <c r="C52" s="29"/>
      <c r="D52" s="4" t="s">
        <v>20</v>
      </c>
      <c r="E52" s="483" t="s">
        <v>25</v>
      </c>
      <c r="F52" s="392"/>
      <c r="G52" s="392"/>
      <c r="H52" s="29"/>
      <c r="I52" s="29"/>
      <c r="J52" s="26"/>
      <c r="K52" s="484" t="str">
        <f>B53</f>
        <v>窪田</v>
      </c>
      <c r="L52" s="484"/>
      <c r="M52" s="36" t="s">
        <v>18</v>
      </c>
      <c r="N52" s="484" t="str">
        <f>B54</f>
        <v>安川</v>
      </c>
      <c r="O52" s="484"/>
      <c r="P52" s="486" t="str">
        <f>B55</f>
        <v>和田</v>
      </c>
      <c r="Q52" s="484"/>
      <c r="R52" s="36" t="s">
        <v>18</v>
      </c>
      <c r="S52" s="484" t="str">
        <f>B56</f>
        <v>児玉</v>
      </c>
      <c r="T52" s="487"/>
      <c r="U52" s="484" t="str">
        <f>B57</f>
        <v>田岡</v>
      </c>
      <c r="V52" s="484"/>
      <c r="W52" s="36" t="s">
        <v>18</v>
      </c>
      <c r="X52" s="484" t="str">
        <f>B58</f>
        <v>田岡</v>
      </c>
      <c r="Y52" s="484"/>
      <c r="Z52" s="395" t="s">
        <v>17</v>
      </c>
      <c r="AA52" s="396"/>
      <c r="AB52" s="397" t="s">
        <v>13</v>
      </c>
      <c r="AC52" s="398"/>
    </row>
    <row r="53" spans="1:41" s="21" customFormat="1" ht="15" customHeight="1">
      <c r="A53" s="422">
        <v>1</v>
      </c>
      <c r="B53" s="470" t="s">
        <v>246</v>
      </c>
      <c r="C53" s="470"/>
      <c r="D53" s="470"/>
      <c r="E53" s="492" t="s">
        <v>106</v>
      </c>
      <c r="F53" s="492"/>
      <c r="G53" s="492" t="s">
        <v>381</v>
      </c>
      <c r="H53" s="492"/>
      <c r="I53" s="492"/>
      <c r="J53" s="494"/>
      <c r="K53" s="485"/>
      <c r="L53" s="485"/>
      <c r="M53" s="485"/>
      <c r="N53" s="485"/>
      <c r="O53" s="485"/>
      <c r="P53" s="48"/>
      <c r="Q53" s="388" t="str">
        <f>IF(P54="","",IF(P54&gt;S54,"○","×"))</f>
        <v>○</v>
      </c>
      <c r="R53" s="388"/>
      <c r="S53" s="388"/>
      <c r="T53" s="59"/>
      <c r="U53" s="58"/>
      <c r="V53" s="388" t="str">
        <f>IF(U54="","",IF(U54&gt;X54,"○","×"))</f>
        <v>○</v>
      </c>
      <c r="W53" s="388"/>
      <c r="X53" s="388"/>
      <c r="Y53" s="59"/>
      <c r="Z53" s="495">
        <f>IF(AND(L53="",Q53="",V53=""),"",COUNTIF(K53:Y54,"○")*2+COUNTIF(K53:Y54,"×"))</f>
        <v>4</v>
      </c>
      <c r="AA53" s="496"/>
      <c r="AB53" s="496">
        <f>IF(Z53="","",RANK(Z53,Z53:AA58,))</f>
        <v>1</v>
      </c>
      <c r="AC53" s="497"/>
      <c r="AJ53" s="21" t="str">
        <f>D52&amp;AB53</f>
        <v>Ｆ1</v>
      </c>
      <c r="AK53" s="21" t="str">
        <f>B53</f>
        <v>窪田</v>
      </c>
      <c r="AL53" s="21" t="str">
        <f>B54</f>
        <v>安川</v>
      </c>
      <c r="AM53" s="19" t="str">
        <f>E53</f>
        <v>(香)</v>
      </c>
      <c r="AN53" s="19" t="str">
        <f>G53</f>
        <v>クローバ</v>
      </c>
      <c r="AO53" s="19" t="str">
        <f>IF(G54="",G53,G54)</f>
        <v>綾川体協</v>
      </c>
    </row>
    <row r="54" spans="1:41" s="21" customFormat="1" ht="15" customHeight="1">
      <c r="A54" s="422"/>
      <c r="B54" s="371" t="s">
        <v>247</v>
      </c>
      <c r="C54" s="371"/>
      <c r="D54" s="371"/>
      <c r="E54" s="478"/>
      <c r="F54" s="478"/>
      <c r="G54" s="478" t="s">
        <v>449</v>
      </c>
      <c r="H54" s="478"/>
      <c r="I54" s="478"/>
      <c r="J54" s="479"/>
      <c r="K54" s="357"/>
      <c r="L54" s="357"/>
      <c r="M54" s="357"/>
      <c r="N54" s="357"/>
      <c r="O54" s="357"/>
      <c r="P54" s="365">
        <v>2</v>
      </c>
      <c r="Q54" s="364"/>
      <c r="R54" s="2" t="s">
        <v>8</v>
      </c>
      <c r="S54" s="364">
        <v>0</v>
      </c>
      <c r="T54" s="366"/>
      <c r="U54" s="364">
        <v>2</v>
      </c>
      <c r="V54" s="364"/>
      <c r="W54" s="2" t="s">
        <v>8</v>
      </c>
      <c r="X54" s="364">
        <v>0</v>
      </c>
      <c r="Y54" s="366"/>
      <c r="Z54" s="360"/>
      <c r="AA54" s="361"/>
      <c r="AB54" s="361"/>
      <c r="AC54" s="362"/>
      <c r="AM54" s="19"/>
      <c r="AN54" s="19"/>
      <c r="AO54" s="19"/>
    </row>
    <row r="55" spans="1:41" s="21" customFormat="1" ht="15" customHeight="1">
      <c r="A55" s="341">
        <v>2</v>
      </c>
      <c r="B55" s="491" t="s">
        <v>238</v>
      </c>
      <c r="C55" s="491"/>
      <c r="D55" s="491"/>
      <c r="E55" s="492" t="s">
        <v>108</v>
      </c>
      <c r="F55" s="492"/>
      <c r="G55" s="492" t="s">
        <v>450</v>
      </c>
      <c r="H55" s="492"/>
      <c r="I55" s="492"/>
      <c r="J55" s="494"/>
      <c r="K55" s="63"/>
      <c r="L55" s="346" t="str">
        <f>IF(K56="","",IF(K56&gt;N56,"○","×"))</f>
        <v>×</v>
      </c>
      <c r="M55" s="346"/>
      <c r="N55" s="346"/>
      <c r="O55" s="63"/>
      <c r="P55" s="347"/>
      <c r="Q55" s="348"/>
      <c r="R55" s="348"/>
      <c r="S55" s="348"/>
      <c r="T55" s="378"/>
      <c r="U55" s="63"/>
      <c r="V55" s="346" t="str">
        <f>IF(U56="","",IF(U56&gt;X56,"○","×"))</f>
        <v>○</v>
      </c>
      <c r="W55" s="346"/>
      <c r="X55" s="346"/>
      <c r="Y55" s="63"/>
      <c r="Z55" s="329">
        <f>IF(AND(L55="",Q55="",V55=""),"",COUNTIF(K55:Y56,"○")*2+COUNTIF(K55:Y56,"×"))</f>
        <v>3</v>
      </c>
      <c r="AA55" s="330"/>
      <c r="AB55" s="330">
        <f>IF(Z55="","",RANK(Z55,Z53:AA58,))</f>
        <v>2</v>
      </c>
      <c r="AC55" s="333"/>
      <c r="AJ55" s="21" t="str">
        <f>D52&amp;AB55</f>
        <v>Ｆ2</v>
      </c>
      <c r="AK55" s="21" t="str">
        <f>B55</f>
        <v>和田</v>
      </c>
      <c r="AL55" s="21" t="str">
        <f>B56</f>
        <v>児玉</v>
      </c>
      <c r="AM55" s="19" t="str">
        <f>E55</f>
        <v>(高)</v>
      </c>
      <c r="AN55" s="19" t="str">
        <f>G55</f>
        <v>佐川愛球会</v>
      </c>
      <c r="AO55" s="19" t="str">
        <f>IF(G56="",G55,G56)</f>
        <v>しばてんクラブ</v>
      </c>
    </row>
    <row r="56" spans="1:41" s="21" customFormat="1" ht="15" customHeight="1">
      <c r="A56" s="408"/>
      <c r="B56" s="321" t="s">
        <v>243</v>
      </c>
      <c r="C56" s="321"/>
      <c r="D56" s="321"/>
      <c r="E56" s="478"/>
      <c r="F56" s="478"/>
      <c r="G56" s="478" t="s">
        <v>194</v>
      </c>
      <c r="H56" s="478"/>
      <c r="I56" s="478"/>
      <c r="J56" s="479"/>
      <c r="K56" s="374">
        <f>IF(S54="","",S54)</f>
        <v>0</v>
      </c>
      <c r="L56" s="374"/>
      <c r="M56" s="5" t="s">
        <v>8</v>
      </c>
      <c r="N56" s="374">
        <f>IF(P54="","",P54)</f>
        <v>2</v>
      </c>
      <c r="O56" s="374"/>
      <c r="P56" s="379"/>
      <c r="Q56" s="380"/>
      <c r="R56" s="380"/>
      <c r="S56" s="380"/>
      <c r="T56" s="381"/>
      <c r="U56" s="374">
        <v>2</v>
      </c>
      <c r="V56" s="374"/>
      <c r="W56" s="5" t="s">
        <v>8</v>
      </c>
      <c r="X56" s="374">
        <v>0</v>
      </c>
      <c r="Y56" s="374"/>
      <c r="Z56" s="368"/>
      <c r="AA56" s="369"/>
      <c r="AB56" s="369"/>
      <c r="AC56" s="370"/>
      <c r="AM56" s="19"/>
      <c r="AN56" s="19"/>
      <c r="AO56" s="19"/>
    </row>
    <row r="57" spans="1:41" s="21" customFormat="1" ht="15" customHeight="1">
      <c r="A57" s="341">
        <v>3</v>
      </c>
      <c r="B57" s="482" t="s">
        <v>229</v>
      </c>
      <c r="C57" s="482"/>
      <c r="D57" s="482"/>
      <c r="E57" s="492" t="s">
        <v>106</v>
      </c>
      <c r="F57" s="492"/>
      <c r="G57" s="492" t="s">
        <v>301</v>
      </c>
      <c r="H57" s="492"/>
      <c r="I57" s="492"/>
      <c r="J57" s="494"/>
      <c r="K57" s="66"/>
      <c r="L57" s="346" t="str">
        <f>IF(K58="","",IF(K58&gt;N58,"○","×"))</f>
        <v>×</v>
      </c>
      <c r="M57" s="346"/>
      <c r="N57" s="346"/>
      <c r="O57" s="63"/>
      <c r="P57" s="64"/>
      <c r="Q57" s="346" t="str">
        <f>IF(P58="","",IF(P58&gt;S58,"○","×"))</f>
        <v>×</v>
      </c>
      <c r="R57" s="346"/>
      <c r="S57" s="346"/>
      <c r="T57" s="67"/>
      <c r="U57" s="348"/>
      <c r="V57" s="348"/>
      <c r="W57" s="348"/>
      <c r="X57" s="348"/>
      <c r="Y57" s="349"/>
      <c r="Z57" s="360">
        <f>IF(AND(L57="",Q57="",V57=""),"",COUNTIF(K57:Y58,"○")*2+COUNTIF(K57:Y58,"×"))</f>
        <v>2</v>
      </c>
      <c r="AA57" s="361"/>
      <c r="AB57" s="361">
        <f>IF(Z57="","",RANK(Z57,Z53:AA58,))</f>
        <v>3</v>
      </c>
      <c r="AC57" s="362"/>
      <c r="AJ57" s="21" t="str">
        <f>D52&amp;AB57</f>
        <v>Ｆ3</v>
      </c>
      <c r="AK57" s="21" t="str">
        <f>B57</f>
        <v>田岡</v>
      </c>
      <c r="AL57" s="21" t="str">
        <f>B58</f>
        <v>田岡</v>
      </c>
      <c r="AM57" s="19" t="str">
        <f>E57</f>
        <v>(香)</v>
      </c>
      <c r="AN57" s="19" t="str">
        <f>G57</f>
        <v>卓窓会</v>
      </c>
      <c r="AO57" s="19" t="str">
        <f>IF(G58="",G57,G58)</f>
        <v>卓窓会</v>
      </c>
    </row>
    <row r="58" spans="1:41" s="21" customFormat="1" ht="15" customHeight="1">
      <c r="A58" s="342"/>
      <c r="B58" s="308" t="s">
        <v>229</v>
      </c>
      <c r="C58" s="308"/>
      <c r="D58" s="308"/>
      <c r="E58" s="472"/>
      <c r="F58" s="472"/>
      <c r="G58" s="472"/>
      <c r="H58" s="472"/>
      <c r="I58" s="472"/>
      <c r="J58" s="476"/>
      <c r="K58" s="335">
        <f>IF(X54="","",X54)</f>
        <v>0</v>
      </c>
      <c r="L58" s="336"/>
      <c r="M58" s="6" t="s">
        <v>8</v>
      </c>
      <c r="N58" s="336">
        <f>IF(U54="","",U54)</f>
        <v>2</v>
      </c>
      <c r="O58" s="336"/>
      <c r="P58" s="339">
        <f>IF(X56="","",X56)</f>
        <v>0</v>
      </c>
      <c r="Q58" s="336"/>
      <c r="R58" s="6" t="s">
        <v>8</v>
      </c>
      <c r="S58" s="336">
        <f>IF(U56="","",U56)</f>
        <v>2</v>
      </c>
      <c r="T58" s="340"/>
      <c r="U58" s="351"/>
      <c r="V58" s="351"/>
      <c r="W58" s="351"/>
      <c r="X58" s="351"/>
      <c r="Y58" s="352"/>
      <c r="Z58" s="331"/>
      <c r="AA58" s="332"/>
      <c r="AB58" s="332"/>
      <c r="AC58" s="334"/>
      <c r="AJ58" s="19"/>
      <c r="AK58" s="19"/>
      <c r="AL58" s="19"/>
      <c r="AM58" s="19"/>
      <c r="AN58" s="19"/>
      <c r="AO58" s="19"/>
    </row>
    <row r="59" spans="1:41" ht="21" customHeight="1">
      <c r="D59" s="401" t="s">
        <v>429</v>
      </c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1"/>
    </row>
    <row r="60" spans="1:41" ht="8.1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"/>
    </row>
    <row r="61" spans="1:41" ht="15" customHeight="1">
      <c r="B61" s="2" t="s">
        <v>9</v>
      </c>
      <c r="C61" s="321" t="s">
        <v>1</v>
      </c>
      <c r="D61" s="321"/>
      <c r="E61" s="321"/>
      <c r="F61" s="321"/>
      <c r="G61" s="321"/>
      <c r="H61" s="2" t="s">
        <v>10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41" s="21" customFormat="1" ht="12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6"/>
      <c r="L62" s="16"/>
      <c r="M62" s="17"/>
      <c r="N62" s="16"/>
      <c r="O62" s="16"/>
      <c r="P62" s="16"/>
      <c r="Q62" s="16"/>
      <c r="R62" s="17"/>
      <c r="S62" s="16"/>
      <c r="T62" s="16"/>
      <c r="U62" s="17"/>
      <c r="V62" s="17"/>
      <c r="W62" s="17"/>
      <c r="X62" s="17"/>
      <c r="Y62" s="17"/>
      <c r="Z62" s="16"/>
      <c r="AA62" s="16"/>
      <c r="AB62" s="16"/>
      <c r="AC62" s="16"/>
    </row>
    <row r="63" spans="1:41" s="21" customFormat="1" ht="15" customHeight="1">
      <c r="A63" s="358" t="s">
        <v>53</v>
      </c>
      <c r="B63" s="358"/>
      <c r="C63" s="358"/>
      <c r="D63" s="358"/>
      <c r="E63" s="358"/>
      <c r="F63" s="358"/>
      <c r="G63" s="18"/>
      <c r="H63" s="18"/>
      <c r="I63" s="18"/>
      <c r="J63" s="1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9"/>
      <c r="AE63" s="19"/>
      <c r="AF63" s="19"/>
      <c r="AG63" s="19"/>
    </row>
    <row r="64" spans="1:41" s="21" customFormat="1" ht="15" customHeight="1">
      <c r="A64" s="359" t="s">
        <v>45</v>
      </c>
      <c r="B64" s="359"/>
      <c r="C64" s="359"/>
      <c r="D64" s="359"/>
      <c r="E64" s="359"/>
      <c r="F64" s="359"/>
      <c r="G64" s="2" t="s">
        <v>7</v>
      </c>
      <c r="H64" s="17">
        <v>2</v>
      </c>
      <c r="I64" s="17" t="s">
        <v>27</v>
      </c>
      <c r="J64" s="17">
        <v>3</v>
      </c>
      <c r="K64" s="358" t="s">
        <v>50</v>
      </c>
      <c r="L64" s="359"/>
      <c r="M64" s="17"/>
      <c r="N64" s="2" t="s">
        <v>16</v>
      </c>
      <c r="O64" s="17">
        <v>1</v>
      </c>
      <c r="P64" s="17" t="s">
        <v>27</v>
      </c>
      <c r="Q64" s="17">
        <v>3</v>
      </c>
      <c r="R64" s="358" t="s">
        <v>51</v>
      </c>
      <c r="S64" s="359"/>
      <c r="T64" s="17"/>
      <c r="U64" s="2" t="s">
        <v>28</v>
      </c>
      <c r="V64" s="17">
        <v>1</v>
      </c>
      <c r="W64" s="17" t="s">
        <v>27</v>
      </c>
      <c r="X64" s="17">
        <v>2</v>
      </c>
      <c r="Y64" s="358" t="s">
        <v>52</v>
      </c>
      <c r="Z64" s="359"/>
      <c r="AA64" s="17"/>
      <c r="AB64" s="17"/>
      <c r="AC64" s="17"/>
      <c r="AD64" s="17"/>
      <c r="AE64" s="17"/>
      <c r="AF64" s="17"/>
      <c r="AG64" s="17"/>
    </row>
    <row r="65" spans="1:33" s="21" customFormat="1" ht="15" customHeight="1">
      <c r="A65" s="359" t="s">
        <v>46</v>
      </c>
      <c r="B65" s="359"/>
      <c r="C65" s="359"/>
      <c r="D65" s="359"/>
      <c r="E65" s="359"/>
      <c r="F65" s="359"/>
      <c r="G65" s="2" t="s">
        <v>7</v>
      </c>
      <c r="H65" s="17">
        <v>1</v>
      </c>
      <c r="I65" s="17" t="s">
        <v>27</v>
      </c>
      <c r="J65" s="17">
        <v>4</v>
      </c>
      <c r="K65" s="358" t="s">
        <v>51</v>
      </c>
      <c r="L65" s="359"/>
      <c r="M65" s="17"/>
      <c r="N65" s="2" t="s">
        <v>16</v>
      </c>
      <c r="O65" s="17">
        <v>2</v>
      </c>
      <c r="P65" s="17" t="s">
        <v>27</v>
      </c>
      <c r="Q65" s="17">
        <v>3</v>
      </c>
      <c r="R65" s="358" t="s">
        <v>50</v>
      </c>
      <c r="S65" s="359"/>
      <c r="T65" s="17"/>
      <c r="U65" s="2" t="s">
        <v>28</v>
      </c>
      <c r="V65" s="17">
        <v>1</v>
      </c>
      <c r="W65" s="17" t="s">
        <v>27</v>
      </c>
      <c r="X65" s="17">
        <v>3</v>
      </c>
      <c r="Y65" s="358" t="s">
        <v>54</v>
      </c>
      <c r="Z65" s="359"/>
      <c r="AA65" s="17"/>
      <c r="AB65" s="2" t="s">
        <v>31</v>
      </c>
      <c r="AC65" s="17">
        <v>2</v>
      </c>
      <c r="AD65" s="17" t="s">
        <v>27</v>
      </c>
      <c r="AE65" s="17">
        <v>4</v>
      </c>
      <c r="AF65" s="358" t="s">
        <v>52</v>
      </c>
      <c r="AG65" s="359"/>
    </row>
    <row r="66" spans="1:33" s="21" customFormat="1" ht="15" customHeight="1">
      <c r="A66" s="17"/>
      <c r="B66" s="18"/>
      <c r="C66" s="18"/>
      <c r="D66" s="18"/>
      <c r="E66" s="18"/>
      <c r="F66" s="18"/>
      <c r="G66" s="2" t="s">
        <v>38</v>
      </c>
      <c r="H66" s="17">
        <v>1</v>
      </c>
      <c r="I66" s="17" t="s">
        <v>27</v>
      </c>
      <c r="J66" s="17">
        <v>2</v>
      </c>
      <c r="K66" s="358" t="s">
        <v>54</v>
      </c>
      <c r="L66" s="359"/>
      <c r="M66" s="17"/>
      <c r="N66" s="2" t="s">
        <v>39</v>
      </c>
      <c r="O66" s="17">
        <v>3</v>
      </c>
      <c r="P66" s="17" t="s">
        <v>27</v>
      </c>
      <c r="Q66" s="17">
        <v>4</v>
      </c>
      <c r="R66" s="358" t="s">
        <v>50</v>
      </c>
      <c r="S66" s="359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1:33" s="21" customFormat="1" ht="12" customHeight="1">
      <c r="A67" s="17"/>
      <c r="B67" s="18"/>
      <c r="C67" s="18"/>
      <c r="D67" s="18"/>
      <c r="E67" s="18"/>
      <c r="F67" s="18"/>
      <c r="G67" s="2"/>
      <c r="H67" s="17"/>
      <c r="I67" s="17"/>
      <c r="J67" s="17"/>
      <c r="K67" s="2"/>
      <c r="L67" s="17"/>
      <c r="M67" s="17"/>
      <c r="N67" s="2"/>
      <c r="O67" s="17"/>
      <c r="P67" s="17"/>
      <c r="Q67" s="17"/>
      <c r="R67" s="2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</row>
    <row r="68" spans="1:33" s="21" customFormat="1" ht="15" customHeight="1">
      <c r="A68" s="2" t="s">
        <v>9</v>
      </c>
      <c r="B68" s="321" t="s">
        <v>335</v>
      </c>
      <c r="C68" s="354"/>
      <c r="D68" s="354"/>
      <c r="E68" s="354"/>
      <c r="F68" s="354"/>
      <c r="G68" s="354"/>
      <c r="H68" s="354"/>
      <c r="I68" s="2" t="s">
        <v>10</v>
      </c>
      <c r="J68" s="16"/>
      <c r="K68" s="17"/>
      <c r="L68" s="17"/>
      <c r="M68" s="17"/>
      <c r="N68" s="17"/>
      <c r="O68" s="17"/>
      <c r="P68" s="19"/>
      <c r="Q68" s="17"/>
      <c r="R68" s="17"/>
      <c r="S68" s="17"/>
      <c r="T68" s="17"/>
      <c r="U68" s="17"/>
    </row>
    <row r="69" spans="1:33" s="21" customFormat="1" ht="7.5" customHeight="1">
      <c r="R69" s="17"/>
      <c r="S69" s="17"/>
      <c r="T69" s="17"/>
      <c r="U69" s="17"/>
    </row>
    <row r="70" spans="1:33" s="21" customFormat="1" ht="13.5" customHeight="1"/>
    <row r="71" spans="1:33" s="21" customFormat="1" ht="14.1" customHeight="1" thickBot="1">
      <c r="A71" s="306" t="s">
        <v>3</v>
      </c>
      <c r="B71" s="307">
        <v>1</v>
      </c>
      <c r="C71" s="469" t="str">
        <f>IF(ISERROR(VLOOKUP(A71&amp;B71,$AJ:$AO,2,FALSE))=TRUE,"",VLOOKUP(A71&amp;B71,$AJ:$AO,2,FALSE))</f>
        <v>日下</v>
      </c>
      <c r="D71" s="470"/>
      <c r="E71" s="470"/>
      <c r="F71" s="471" t="str">
        <f>IF(ISERROR(VLOOKUP(A71&amp;B71,$AJ:$AO,4,FALSE))=TRUE,"(　)",VLOOKUP(A71&amp;B71,$AJ:$AO,4,FALSE))</f>
        <v>(徳)</v>
      </c>
      <c r="G71" s="471"/>
      <c r="H71" s="471" t="str">
        <f>IF(ISERROR(VLOOKUP(A71&amp;B71,$AJ:$AO,5,FALSE))=TRUE,"",VLOOKUP(A71&amp;B71,$AJ:$AO,5,FALSE))</f>
        <v>フレンド</v>
      </c>
      <c r="I71" s="471"/>
      <c r="J71" s="471"/>
      <c r="K71" s="473"/>
      <c r="L71" s="224"/>
      <c r="M71" s="215"/>
      <c r="N71" s="94"/>
      <c r="P71" s="94"/>
      <c r="Q71" s="90"/>
      <c r="S71" s="90"/>
      <c r="T71" s="94"/>
      <c r="U71" s="94"/>
      <c r="V71" s="469" t="str">
        <f>IF(ISERROR(VLOOKUP(AE71&amp;AF71,$AJ:$AO,2,FALSE))=TRUE,"",VLOOKUP(AE71&amp;AF71,$AJ:$AO,2,FALSE))</f>
        <v>若林</v>
      </c>
      <c r="W71" s="470"/>
      <c r="X71" s="470"/>
      <c r="Y71" s="471" t="str">
        <f>IF(ISERROR(VLOOKUP(AE71&amp;AF71,$AJ:$AO,4,FALSE))=TRUE,"(　)",VLOOKUP(AE71&amp;AF71,$AJ:$AO,4,FALSE))</f>
        <v>(愛)</v>
      </c>
      <c r="Z71" s="471"/>
      <c r="AA71" s="471" t="str">
        <f>IF(ISERROR(VLOOKUP(AE71&amp;AF71,$AJ:$AO,5,FALSE))=TRUE,"",VLOOKUP(AE71&amp;AF71,$AJ:$AO,5,FALSE))</f>
        <v>ロビンズ</v>
      </c>
      <c r="AB71" s="471"/>
      <c r="AC71" s="471"/>
      <c r="AD71" s="473"/>
      <c r="AE71" s="306" t="s">
        <v>5</v>
      </c>
      <c r="AF71" s="307">
        <v>1</v>
      </c>
    </row>
    <row r="72" spans="1:33" s="21" customFormat="1" ht="14.1" customHeight="1" thickTop="1" thickBot="1">
      <c r="A72" s="307"/>
      <c r="B72" s="307"/>
      <c r="C72" s="474" t="str">
        <f>IF(ISERROR(VLOOKUP(A71&amp;B71,$AJ:$AO,3,FALSE))=TRUE,"",VLOOKUP(A71&amp;B71,$AJ:$AO,3,FALSE))</f>
        <v>坂部</v>
      </c>
      <c r="D72" s="475"/>
      <c r="E72" s="475"/>
      <c r="F72" s="472"/>
      <c r="G72" s="472"/>
      <c r="H72" s="472" t="str">
        <f>IF(ISERROR(VLOOKUP(A71&amp;B71,$AJ:$AO,6,FALSE))=TRUE,"",VLOOKUP(A71&amp;B71,$AJ:$AO,6,FALSE))</f>
        <v>フレンド</v>
      </c>
      <c r="I72" s="472"/>
      <c r="J72" s="472"/>
      <c r="K72" s="476"/>
      <c r="L72" s="156"/>
      <c r="M72" s="257"/>
      <c r="N72" s="94"/>
      <c r="P72" s="94"/>
      <c r="Q72" s="94"/>
      <c r="S72" s="94"/>
      <c r="T72" s="223"/>
      <c r="U72" s="242"/>
      <c r="V72" s="474" t="str">
        <f>IF(ISERROR(VLOOKUP(AE71&amp;AF71,$AJ:$AO,3,FALSE))=TRUE,"",VLOOKUP(AE71&amp;AF71,$AJ:$AO,3,FALSE))</f>
        <v>村住</v>
      </c>
      <c r="W72" s="475"/>
      <c r="X72" s="475"/>
      <c r="Y72" s="472"/>
      <c r="Z72" s="472"/>
      <c r="AA72" s="472" t="str">
        <f>IF(ISERROR(VLOOKUP(AE71&amp;AF71,$AJ:$AO,6,FALSE))=TRUE,"",VLOOKUP(AE71&amp;AF71,$AJ:$AO,6,FALSE))</f>
        <v>らるご</v>
      </c>
      <c r="AB72" s="472"/>
      <c r="AC72" s="472"/>
      <c r="AD72" s="476"/>
      <c r="AE72" s="307"/>
      <c r="AF72" s="307"/>
    </row>
    <row r="73" spans="1:33" s="21" customFormat="1" ht="14.1" customHeight="1" thickTop="1" thickBot="1">
      <c r="A73" s="306" t="s">
        <v>19</v>
      </c>
      <c r="B73" s="307">
        <v>1</v>
      </c>
      <c r="C73" s="469" t="str">
        <f>IF(ISERROR(VLOOKUP(A73&amp;B73,$AJ:$AO,2,FALSE))=TRUE,"",VLOOKUP(A73&amp;B73,$AJ:$AO,2,FALSE))</f>
        <v>戸祭</v>
      </c>
      <c r="D73" s="470"/>
      <c r="E73" s="470"/>
      <c r="F73" s="471" t="str">
        <f>IF(ISERROR(VLOOKUP(A73&amp;B73,$AJ:$AO,4,FALSE))=TRUE,"(　)",VLOOKUP(A73&amp;B73,$AJ:$AO,4,FALSE))</f>
        <v>(香)</v>
      </c>
      <c r="G73" s="471"/>
      <c r="H73" s="471" t="str">
        <f>IF(ISERROR(VLOOKUP(A73&amp;B73,$AJ:$AO,5,FALSE))=TRUE,"",VLOOKUP(A73&amp;B73,$AJ:$AO,5,FALSE))</f>
        <v>クローバ</v>
      </c>
      <c r="I73" s="471"/>
      <c r="J73" s="471"/>
      <c r="K73" s="473"/>
      <c r="L73" s="228"/>
      <c r="M73" s="234"/>
      <c r="N73" s="219"/>
      <c r="P73" s="230"/>
      <c r="Q73" s="215"/>
      <c r="R73" s="238"/>
      <c r="S73" s="214"/>
      <c r="T73" s="99"/>
      <c r="U73" s="160"/>
      <c r="V73" s="469" t="str">
        <f>IF(ISERROR(VLOOKUP(AE73&amp;AF73,$AJ:$AO,2,FALSE))=TRUE,"",VLOOKUP(AE73&amp;AF73,$AJ:$AO,2,FALSE))</f>
        <v>窪田</v>
      </c>
      <c r="W73" s="470"/>
      <c r="X73" s="470"/>
      <c r="Y73" s="471" t="str">
        <f>IF(ISERROR(VLOOKUP(AE73&amp;AF73,$AJ:$AO,4,FALSE))=TRUE,"(　)",VLOOKUP(AE73&amp;AF73,$AJ:$AO,4,FALSE))</f>
        <v>(香)</v>
      </c>
      <c r="Z73" s="471"/>
      <c r="AA73" s="471" t="str">
        <f>IF(ISERROR(VLOOKUP(AE73&amp;AF73,$AJ:$AO,5,FALSE))=TRUE,"",VLOOKUP(AE73&amp;AF73,$AJ:$AO,5,FALSE))</f>
        <v>クローバ</v>
      </c>
      <c r="AB73" s="471"/>
      <c r="AC73" s="471"/>
      <c r="AD73" s="473"/>
      <c r="AE73" s="306" t="s">
        <v>20</v>
      </c>
      <c r="AF73" s="307">
        <v>1</v>
      </c>
    </row>
    <row r="74" spans="1:33" s="21" customFormat="1" ht="14.1" customHeight="1" thickTop="1" thickBot="1">
      <c r="A74" s="307"/>
      <c r="B74" s="307"/>
      <c r="C74" s="474" t="str">
        <f>IF(ISERROR(VLOOKUP(A73&amp;B73,$AJ:$AO,3,FALSE))=TRUE,"",VLOOKUP(A73&amp;B73,$AJ:$AO,3,FALSE))</f>
        <v>大西</v>
      </c>
      <c r="D74" s="475"/>
      <c r="E74" s="475"/>
      <c r="F74" s="472"/>
      <c r="G74" s="472"/>
      <c r="H74" s="472" t="str">
        <f>IF(ISERROR(VLOOKUP(A73&amp;B73,$AJ:$AO,6,FALSE))=TRUE,"",VLOOKUP(A73&amp;B73,$AJ:$AO,6,FALSE))</f>
        <v>丸亀ＳＣ</v>
      </c>
      <c r="I74" s="472"/>
      <c r="J74" s="472"/>
      <c r="K74" s="476"/>
      <c r="L74" s="247"/>
      <c r="M74" s="258"/>
      <c r="N74" s="99"/>
      <c r="O74" s="158"/>
      <c r="P74" s="158"/>
      <c r="Q74" s="156"/>
      <c r="R74" s="156"/>
      <c r="S74" s="221"/>
      <c r="T74" s="156"/>
      <c r="U74" s="156"/>
      <c r="V74" s="474" t="str">
        <f>IF(ISERROR(VLOOKUP(AE73&amp;AF73,$AJ:$AO,3,FALSE))=TRUE,"",VLOOKUP(AE73&amp;AF73,$AJ:$AO,3,FALSE))</f>
        <v>安川</v>
      </c>
      <c r="W74" s="475"/>
      <c r="X74" s="475"/>
      <c r="Y74" s="472"/>
      <c r="Z74" s="472"/>
      <c r="AA74" s="472" t="str">
        <f>IF(ISERROR(VLOOKUP(AE73&amp;AF73,$AJ:$AO,6,FALSE))=TRUE,"",VLOOKUP(AE73&amp;AF73,$AJ:$AO,6,FALSE))</f>
        <v>綾川体協</v>
      </c>
      <c r="AB74" s="472"/>
      <c r="AC74" s="472"/>
      <c r="AD74" s="476"/>
      <c r="AE74" s="307"/>
      <c r="AF74" s="307"/>
    </row>
    <row r="75" spans="1:33" s="21" customFormat="1" ht="14.1" customHeight="1" thickTop="1" thickBot="1">
      <c r="A75" s="306" t="s">
        <v>6</v>
      </c>
      <c r="B75" s="307">
        <v>1</v>
      </c>
      <c r="C75" s="469" t="str">
        <f>IF(ISERROR(VLOOKUP(A75&amp;B75,$AJ:$AO,2,FALSE))=TRUE,"",VLOOKUP(A75&amp;B75,$AJ:$AO,2,FALSE))</f>
        <v>松本</v>
      </c>
      <c r="D75" s="470"/>
      <c r="E75" s="470"/>
      <c r="F75" s="471" t="str">
        <f>IF(ISERROR(VLOOKUP(A75&amp;B75,$AJ:$AO,4,FALSE))=TRUE,"(　)",VLOOKUP(A75&amp;B75,$AJ:$AO,4,FALSE))</f>
        <v>(香)</v>
      </c>
      <c r="G75" s="471"/>
      <c r="H75" s="471" t="str">
        <f>IF(ISERROR(VLOOKUP(A75&amp;B75,$AJ:$AO,5,FALSE))=TRUE,"",VLOOKUP(A75&amp;B75,$AJ:$AO,5,FALSE))</f>
        <v>綾川体協</v>
      </c>
      <c r="I75" s="471"/>
      <c r="J75" s="471"/>
      <c r="K75" s="473"/>
      <c r="L75" s="162"/>
      <c r="M75" s="94"/>
      <c r="N75" s="94"/>
      <c r="P75" s="94"/>
      <c r="Q75" s="94"/>
      <c r="S75" s="221"/>
      <c r="T75" s="227"/>
      <c r="U75" s="229"/>
      <c r="V75" s="469" t="str">
        <f>IF(ISERROR(VLOOKUP(AE75&amp;AF75,$AJ:$AO,2,FALSE))=TRUE,"",VLOOKUP(AE75&amp;AF75,$AJ:$AO,2,FALSE))</f>
        <v>古田</v>
      </c>
      <c r="W75" s="470"/>
      <c r="X75" s="470"/>
      <c r="Y75" s="471" t="str">
        <f>IF(ISERROR(VLOOKUP(AE75&amp;AF75,$AJ:$AO,4,FALSE))=TRUE,"(　)",VLOOKUP(AE75&amp;AF75,$AJ:$AO,4,FALSE))</f>
        <v>(高)</v>
      </c>
      <c r="Z75" s="471"/>
      <c r="AA75" s="471" t="str">
        <f>IF(ISERROR(VLOOKUP(AE75&amp;AF75,$AJ:$AO,5,FALSE))=TRUE,"",VLOOKUP(AE75&amp;AF75,$AJ:$AO,5,FALSE))</f>
        <v>黒潮クラブ</v>
      </c>
      <c r="AB75" s="471"/>
      <c r="AC75" s="471"/>
      <c r="AD75" s="473"/>
      <c r="AE75" s="306" t="s">
        <v>4</v>
      </c>
      <c r="AF75" s="307">
        <v>1</v>
      </c>
    </row>
    <row r="76" spans="1:33" s="21" customFormat="1" ht="14.1" customHeight="1" thickTop="1">
      <c r="A76" s="307"/>
      <c r="B76" s="307"/>
      <c r="C76" s="474" t="str">
        <f>IF(ISERROR(VLOOKUP(A75&amp;B75,$AJ:$AO,3,FALSE))=TRUE,"",VLOOKUP(A75&amp;B75,$AJ:$AO,3,FALSE))</f>
        <v>坂東</v>
      </c>
      <c r="D76" s="475"/>
      <c r="E76" s="475"/>
      <c r="F76" s="472"/>
      <c r="G76" s="472"/>
      <c r="H76" s="472" t="str">
        <f>IF(ISERROR(VLOOKUP(A75&amp;B75,$AJ:$AO,6,FALSE))=TRUE,"",VLOOKUP(A75&amp;B75,$AJ:$AO,6,FALSE))</f>
        <v>綾川体協</v>
      </c>
      <c r="I76" s="472"/>
      <c r="J76" s="472"/>
      <c r="K76" s="476"/>
      <c r="L76" s="94"/>
      <c r="M76" s="94"/>
      <c r="N76" s="94"/>
      <c r="P76" s="94"/>
      <c r="Q76" s="94"/>
      <c r="S76" s="94"/>
      <c r="T76" s="94"/>
      <c r="U76" s="94"/>
      <c r="V76" s="474" t="str">
        <f>IF(ISERROR(VLOOKUP(AE75&amp;AF75,$AJ:$AO,3,FALSE))=TRUE,"",VLOOKUP(AE75&amp;AF75,$AJ:$AO,3,FALSE))</f>
        <v>溝渕</v>
      </c>
      <c r="W76" s="475"/>
      <c r="X76" s="475"/>
      <c r="Y76" s="472"/>
      <c r="Z76" s="472"/>
      <c r="AA76" s="472" t="str">
        <f>IF(ISERROR(VLOOKUP(AE75&amp;AF75,$AJ:$AO,6,FALSE))=TRUE,"",VLOOKUP(AE75&amp;AF75,$AJ:$AO,6,FALSE))</f>
        <v>黒潮クラブ</v>
      </c>
      <c r="AB76" s="472"/>
      <c r="AC76" s="472"/>
      <c r="AD76" s="476"/>
      <c r="AE76" s="307"/>
      <c r="AF76" s="307"/>
    </row>
    <row r="77" spans="1:33" s="21" customFormat="1" ht="14.1" customHeight="1">
      <c r="A77" s="22"/>
      <c r="B77" s="22"/>
      <c r="C77" s="81"/>
      <c r="D77" s="81"/>
      <c r="E77" s="81"/>
      <c r="F77" s="82"/>
      <c r="G77" s="82"/>
      <c r="H77" s="82"/>
      <c r="I77" s="82"/>
      <c r="J77" s="82"/>
      <c r="K77" s="82"/>
      <c r="L77" s="94"/>
      <c r="M77" s="94"/>
      <c r="N77" s="94"/>
      <c r="P77" s="94"/>
      <c r="Q77" s="94"/>
      <c r="S77" s="94"/>
      <c r="T77" s="94"/>
      <c r="U77" s="94"/>
      <c r="V77" s="9"/>
      <c r="W77" s="9"/>
      <c r="X77" s="9"/>
      <c r="Y77" s="75"/>
      <c r="Z77" s="75"/>
      <c r="AA77" s="75"/>
      <c r="AB77" s="75"/>
      <c r="AC77" s="75"/>
      <c r="AD77" s="75"/>
      <c r="AE77" s="22"/>
      <c r="AF77" s="22"/>
    </row>
    <row r="78" spans="1:33" s="21" customFormat="1" ht="15" customHeight="1">
      <c r="A78" s="2" t="s">
        <v>9</v>
      </c>
      <c r="B78" s="321" t="s">
        <v>336</v>
      </c>
      <c r="C78" s="354"/>
      <c r="D78" s="354"/>
      <c r="E78" s="354"/>
      <c r="F78" s="354"/>
      <c r="G78" s="354"/>
      <c r="H78" s="354"/>
      <c r="I78" s="2" t="s">
        <v>10</v>
      </c>
      <c r="J78" s="16"/>
      <c r="K78" s="17"/>
      <c r="L78" s="156"/>
      <c r="M78" s="156"/>
      <c r="N78" s="156"/>
      <c r="P78" s="94"/>
      <c r="Q78" s="156"/>
      <c r="S78" s="156"/>
      <c r="T78" s="156"/>
      <c r="U78" s="156"/>
    </row>
    <row r="79" spans="1:33" s="21" customFormat="1" ht="7.5" customHeight="1">
      <c r="L79" s="90"/>
      <c r="M79" s="90"/>
      <c r="N79" s="90"/>
      <c r="P79" s="90"/>
      <c r="Q79" s="90"/>
      <c r="S79" s="156"/>
      <c r="T79" s="156"/>
      <c r="U79" s="156"/>
    </row>
    <row r="80" spans="1:33" s="21" customFormat="1" ht="13.5" customHeight="1">
      <c r="L80" s="90"/>
      <c r="M80" s="90"/>
      <c r="N80" s="90"/>
      <c r="P80" s="90"/>
      <c r="Q80" s="90"/>
      <c r="S80" s="90"/>
      <c r="T80" s="90"/>
      <c r="U80" s="90"/>
    </row>
    <row r="81" spans="1:32" s="21" customFormat="1" ht="14.1" customHeight="1" thickBot="1">
      <c r="A81" s="306" t="s">
        <v>3</v>
      </c>
      <c r="B81" s="307">
        <v>2</v>
      </c>
      <c r="C81" s="469" t="str">
        <f>IF(ISERROR(VLOOKUP(A81&amp;B81,$AJ:$AO,2,FALSE))=TRUE,"",VLOOKUP(A81&amp;B81,$AJ:$AO,2,FALSE))</f>
        <v>井上</v>
      </c>
      <c r="D81" s="470"/>
      <c r="E81" s="470"/>
      <c r="F81" s="471" t="str">
        <f>IF(ISERROR(VLOOKUP(A81&amp;B81,$AJ:$AO,4,FALSE))=TRUE,"(　)",VLOOKUP(A81&amp;B81,$AJ:$AO,4,FALSE))</f>
        <v>(香)</v>
      </c>
      <c r="G81" s="471"/>
      <c r="H81" s="471" t="str">
        <f>IF(ISERROR(VLOOKUP(A81&amp;B81,$AJ:$AO,5,FALSE))=TRUE,"",VLOOKUP(A81&amp;B81,$AJ:$AO,5,FALSE))</f>
        <v>香川昴</v>
      </c>
      <c r="I81" s="471"/>
      <c r="J81" s="471"/>
      <c r="K81" s="473"/>
      <c r="L81" s="224"/>
      <c r="M81" s="215"/>
      <c r="N81" s="94"/>
      <c r="P81" s="94"/>
      <c r="Q81" s="90"/>
      <c r="S81" s="90"/>
      <c r="T81" s="94"/>
      <c r="U81" s="94"/>
      <c r="V81" s="469" t="str">
        <f>IF(ISERROR(VLOOKUP(AE81&amp;AF81,$AJ:$AO,2,FALSE))=TRUE,"",VLOOKUP(AE81&amp;AF81,$AJ:$AO,2,FALSE))</f>
        <v>谷本</v>
      </c>
      <c r="W81" s="470"/>
      <c r="X81" s="470"/>
      <c r="Y81" s="471" t="str">
        <f>IF(ISERROR(VLOOKUP(AE81&amp;AF81,$AJ:$AO,4,FALSE))=TRUE,"(　)",VLOOKUP(AE81&amp;AF81,$AJ:$AO,4,FALSE))</f>
        <v>(香)</v>
      </c>
      <c r="Z81" s="471"/>
      <c r="AA81" s="471" t="str">
        <f>IF(ISERROR(VLOOKUP(AE81&amp;AF81,$AJ:$AO,5,FALSE))=TRUE,"",VLOOKUP(AE81&amp;AF81,$AJ:$AO,5,FALSE))</f>
        <v>卓窓会</v>
      </c>
      <c r="AB81" s="471"/>
      <c r="AC81" s="471"/>
      <c r="AD81" s="473"/>
      <c r="AE81" s="306" t="s">
        <v>5</v>
      </c>
      <c r="AF81" s="307">
        <v>2</v>
      </c>
    </row>
    <row r="82" spans="1:32" s="21" customFormat="1" ht="14.1" customHeight="1" thickTop="1" thickBot="1">
      <c r="A82" s="307"/>
      <c r="B82" s="307"/>
      <c r="C82" s="474" t="str">
        <f>IF(ISERROR(VLOOKUP(A81&amp;B81,$AJ:$AO,3,FALSE))=TRUE,"",VLOOKUP(A81&amp;B81,$AJ:$AO,3,FALSE))</f>
        <v>白石</v>
      </c>
      <c r="D82" s="475"/>
      <c r="E82" s="475"/>
      <c r="F82" s="472"/>
      <c r="G82" s="472"/>
      <c r="H82" s="472" t="str">
        <f>IF(ISERROR(VLOOKUP(A81&amp;B81,$AJ:$AO,6,FALSE))=TRUE,"",VLOOKUP(A81&amp;B81,$AJ:$AO,6,FALSE))</f>
        <v>懇友会</v>
      </c>
      <c r="I82" s="472"/>
      <c r="J82" s="472"/>
      <c r="K82" s="476"/>
      <c r="L82" s="156"/>
      <c r="M82" s="257"/>
      <c r="N82" s="94"/>
      <c r="P82" s="94"/>
      <c r="Q82" s="94"/>
      <c r="S82" s="94"/>
      <c r="T82" s="92"/>
      <c r="U82" s="157"/>
      <c r="V82" s="474" t="str">
        <f>IF(ISERROR(VLOOKUP(AE81&amp;AF81,$AJ:$AO,3,FALSE))=TRUE,"",VLOOKUP(AE81&amp;AF81,$AJ:$AO,3,FALSE))</f>
        <v>前田</v>
      </c>
      <c r="W82" s="475"/>
      <c r="X82" s="475"/>
      <c r="Y82" s="472"/>
      <c r="Z82" s="472"/>
      <c r="AA82" s="472" t="str">
        <f>IF(ISERROR(VLOOKUP(AE81&amp;AF81,$AJ:$AO,6,FALSE))=TRUE,"",VLOOKUP(AE81&amp;AF81,$AJ:$AO,6,FALSE))</f>
        <v>卓窓会</v>
      </c>
      <c r="AB82" s="472"/>
      <c r="AC82" s="472"/>
      <c r="AD82" s="476"/>
      <c r="AE82" s="307"/>
      <c r="AF82" s="307"/>
    </row>
    <row r="83" spans="1:32" s="21" customFormat="1" ht="14.1" customHeight="1" thickTop="1" thickBot="1">
      <c r="A83" s="306" t="s">
        <v>19</v>
      </c>
      <c r="B83" s="307">
        <v>2</v>
      </c>
      <c r="C83" s="469" t="str">
        <f>IF(ISERROR(VLOOKUP(A83&amp;B83,$AJ:$AO,2,FALSE))=TRUE,"",VLOOKUP(A83&amp;B83,$AJ:$AO,2,FALSE))</f>
        <v>星加</v>
      </c>
      <c r="D83" s="470"/>
      <c r="E83" s="470"/>
      <c r="F83" s="471" t="str">
        <f>IF(ISERROR(VLOOKUP(A83&amp;B83,$AJ:$AO,4,FALSE))=TRUE,"(　)",VLOOKUP(A83&amp;B83,$AJ:$AO,4,FALSE))</f>
        <v>(愛)</v>
      </c>
      <c r="G83" s="471"/>
      <c r="H83" s="471" t="str">
        <f>IF(ISERROR(VLOOKUP(A83&amp;B83,$AJ:$AO,5,FALSE))=TRUE,"",VLOOKUP(A83&amp;B83,$AJ:$AO,5,FALSE))</f>
        <v>すばる</v>
      </c>
      <c r="I83" s="471"/>
      <c r="J83" s="471"/>
      <c r="K83" s="473"/>
      <c r="L83" s="156"/>
      <c r="M83" s="234"/>
      <c r="N83" s="219"/>
      <c r="O83" s="238"/>
      <c r="P83" s="232"/>
      <c r="Q83" s="97"/>
      <c r="S83" s="214"/>
      <c r="T83" s="244"/>
      <c r="U83" s="243"/>
      <c r="V83" s="469" t="str">
        <f>IF(ISERROR(VLOOKUP(AE83&amp;AF83,$AJ:$AO,2,FALSE))=TRUE,"",VLOOKUP(AE83&amp;AF83,$AJ:$AO,2,FALSE))</f>
        <v>和田</v>
      </c>
      <c r="W83" s="470"/>
      <c r="X83" s="470"/>
      <c r="Y83" s="471" t="str">
        <f>IF(ISERROR(VLOOKUP(AE83&amp;AF83,$AJ:$AO,4,FALSE))=TRUE,"(　)",VLOOKUP(AE83&amp;AF83,$AJ:$AO,4,FALSE))</f>
        <v>(高)</v>
      </c>
      <c r="Z83" s="471"/>
      <c r="AA83" s="471" t="str">
        <f>IF(ISERROR(VLOOKUP(AE83&amp;AF83,$AJ:$AO,5,FALSE))=TRUE,"",VLOOKUP(AE83&amp;AF83,$AJ:$AO,5,FALSE))</f>
        <v>佐川愛球会</v>
      </c>
      <c r="AB83" s="471"/>
      <c r="AC83" s="471"/>
      <c r="AD83" s="473"/>
      <c r="AE83" s="306" t="s">
        <v>20</v>
      </c>
      <c r="AF83" s="307">
        <v>2</v>
      </c>
    </row>
    <row r="84" spans="1:32" s="21" customFormat="1" ht="14.1" customHeight="1" thickTop="1" thickBot="1">
      <c r="A84" s="307"/>
      <c r="B84" s="307"/>
      <c r="C84" s="474" t="str">
        <f>IF(ISERROR(VLOOKUP(A83&amp;B83,$AJ:$AO,3,FALSE))=TRUE,"",VLOOKUP(A83&amp;B83,$AJ:$AO,3,FALSE))</f>
        <v>倉橋</v>
      </c>
      <c r="D84" s="475"/>
      <c r="E84" s="475"/>
      <c r="F84" s="472"/>
      <c r="G84" s="472"/>
      <c r="H84" s="472" t="str">
        <f>IF(ISERROR(VLOOKUP(A83&amp;B83,$AJ:$AO,6,FALSE))=TRUE,"",VLOOKUP(A83&amp;B83,$AJ:$AO,6,FALSE))</f>
        <v>すばる</v>
      </c>
      <c r="I84" s="472"/>
      <c r="J84" s="472"/>
      <c r="K84" s="476"/>
      <c r="L84" s="159"/>
      <c r="M84" s="259"/>
      <c r="N84" s="99"/>
      <c r="O84" s="156"/>
      <c r="P84" s="156"/>
      <c r="Q84" s="158"/>
      <c r="R84" s="158"/>
      <c r="S84" s="216"/>
      <c r="T84" s="156"/>
      <c r="U84" s="156"/>
      <c r="V84" s="474" t="str">
        <f>IF(ISERROR(VLOOKUP(AE83&amp;AF83,$AJ:$AO,3,FALSE))=TRUE,"",VLOOKUP(AE83&amp;AF83,$AJ:$AO,3,FALSE))</f>
        <v>児玉</v>
      </c>
      <c r="W84" s="475"/>
      <c r="X84" s="475"/>
      <c r="Y84" s="472"/>
      <c r="Z84" s="472"/>
      <c r="AA84" s="472" t="str">
        <f>IF(ISERROR(VLOOKUP(AE83&amp;AF83,$AJ:$AO,6,FALSE))=TRUE,"",VLOOKUP(AE83&amp;AF83,$AJ:$AO,6,FALSE))</f>
        <v>しばてんクラブ</v>
      </c>
      <c r="AB84" s="472"/>
      <c r="AC84" s="472"/>
      <c r="AD84" s="476"/>
      <c r="AE84" s="307"/>
      <c r="AF84" s="307"/>
    </row>
    <row r="85" spans="1:32" s="21" customFormat="1" ht="14.1" customHeight="1" thickTop="1" thickBot="1">
      <c r="A85" s="306" t="s">
        <v>6</v>
      </c>
      <c r="B85" s="307">
        <v>2</v>
      </c>
      <c r="C85" s="469" t="str">
        <f>IF(ISERROR(VLOOKUP(A85&amp;B85,$AJ:$AO,2,FALSE))=TRUE,"",VLOOKUP(A85&amp;B85,$AJ:$AO,2,FALSE))</f>
        <v>安藤</v>
      </c>
      <c r="D85" s="470"/>
      <c r="E85" s="470"/>
      <c r="F85" s="471" t="str">
        <f>IF(ISERROR(VLOOKUP(A85&amp;B85,$AJ:$AO,4,FALSE))=TRUE,"(　)",VLOOKUP(A85&amp;B85,$AJ:$AO,4,FALSE))</f>
        <v>(愛)</v>
      </c>
      <c r="G85" s="471"/>
      <c r="H85" s="471" t="str">
        <f>IF(ISERROR(VLOOKUP(A85&amp;B85,$AJ:$AO,5,FALSE))=TRUE,"",VLOOKUP(A85&amp;B85,$AJ:$AO,5,FALSE))</f>
        <v>新居浜卓研</v>
      </c>
      <c r="I85" s="471"/>
      <c r="J85" s="471"/>
      <c r="K85" s="473"/>
      <c r="L85" s="245"/>
      <c r="M85" s="94"/>
      <c r="N85" s="94"/>
      <c r="P85" s="94"/>
      <c r="Q85" s="94"/>
      <c r="S85" s="221"/>
      <c r="T85" s="260"/>
      <c r="U85" s="229"/>
      <c r="V85" s="469" t="str">
        <f>IF(ISERROR(VLOOKUP(AE85&amp;AF85,$AJ:$AO,2,FALSE))=TRUE,"",VLOOKUP(AE85&amp;AF85,$AJ:$AO,2,FALSE))</f>
        <v>佐伯</v>
      </c>
      <c r="W85" s="470"/>
      <c r="X85" s="470"/>
      <c r="Y85" s="471" t="str">
        <f>IF(ISERROR(VLOOKUP(AE85&amp;AF85,$AJ:$AO,4,FALSE))=TRUE,"(　)",VLOOKUP(AE85&amp;AF85,$AJ:$AO,4,FALSE))</f>
        <v>(愛)</v>
      </c>
      <c r="Z85" s="471"/>
      <c r="AA85" s="471" t="str">
        <f>IF(ISERROR(VLOOKUP(AE85&amp;AF85,$AJ:$AO,5,FALSE))=TRUE,"",VLOOKUP(AE85&amp;AF85,$AJ:$AO,5,FALSE))</f>
        <v>あたごクラブ</v>
      </c>
      <c r="AB85" s="471"/>
      <c r="AC85" s="471"/>
      <c r="AD85" s="473"/>
      <c r="AE85" s="306" t="s">
        <v>4</v>
      </c>
      <c r="AF85" s="307">
        <v>2</v>
      </c>
    </row>
    <row r="86" spans="1:32" s="21" customFormat="1" ht="14.1" customHeight="1" thickTop="1">
      <c r="A86" s="307"/>
      <c r="B86" s="307"/>
      <c r="C86" s="474" t="str">
        <f>IF(ISERROR(VLOOKUP(A85&amp;B85,$AJ:$AO,3,FALSE))=TRUE,"",VLOOKUP(A85&amp;B85,$AJ:$AO,3,FALSE))</f>
        <v>水口</v>
      </c>
      <c r="D86" s="475"/>
      <c r="E86" s="475"/>
      <c r="F86" s="472"/>
      <c r="G86" s="472"/>
      <c r="H86" s="472" t="str">
        <f>IF(ISERROR(VLOOKUP(A85&amp;B85,$AJ:$AO,6,FALSE))=TRUE,"",VLOOKUP(A85&amp;B85,$AJ:$AO,6,FALSE))</f>
        <v>忠八クラブ</v>
      </c>
      <c r="I86" s="472"/>
      <c r="J86" s="472"/>
      <c r="K86" s="476"/>
      <c r="L86" s="94"/>
      <c r="M86" s="94"/>
      <c r="N86" s="94"/>
      <c r="P86" s="94"/>
      <c r="Q86" s="94"/>
      <c r="S86" s="94"/>
      <c r="T86" s="94"/>
      <c r="U86" s="94"/>
      <c r="V86" s="474" t="str">
        <f>IF(ISERROR(VLOOKUP(AE85&amp;AF85,$AJ:$AO,3,FALSE))=TRUE,"",VLOOKUP(AE85&amp;AF85,$AJ:$AO,3,FALSE))</f>
        <v>近藤</v>
      </c>
      <c r="W86" s="475"/>
      <c r="X86" s="475"/>
      <c r="Y86" s="472"/>
      <c r="Z86" s="472"/>
      <c r="AA86" s="472" t="str">
        <f>IF(ISERROR(VLOOKUP(AE85&amp;AF85,$AJ:$AO,6,FALSE))=TRUE,"",VLOOKUP(AE85&amp;AF85,$AJ:$AO,6,FALSE))</f>
        <v>あたごクラブ</v>
      </c>
      <c r="AB86" s="472"/>
      <c r="AC86" s="472"/>
      <c r="AD86" s="476"/>
      <c r="AE86" s="307"/>
      <c r="AF86" s="307"/>
    </row>
    <row r="87" spans="1:32" s="21" customFormat="1" ht="14.1" customHeight="1">
      <c r="A87" s="22"/>
      <c r="B87" s="22"/>
      <c r="C87" s="9"/>
      <c r="D87" s="9"/>
      <c r="E87" s="9"/>
      <c r="F87" s="75"/>
      <c r="G87" s="75"/>
      <c r="H87" s="75"/>
      <c r="I87" s="75"/>
      <c r="J87" s="75"/>
      <c r="K87" s="75"/>
      <c r="L87" s="94"/>
      <c r="M87" s="94"/>
      <c r="N87" s="94"/>
      <c r="P87" s="94"/>
      <c r="Q87" s="94"/>
      <c r="S87" s="90"/>
      <c r="T87" s="90"/>
      <c r="U87" s="94"/>
      <c r="V87" s="9"/>
      <c r="W87" s="9"/>
      <c r="X87" s="9"/>
      <c r="Y87" s="75"/>
      <c r="Z87" s="75"/>
      <c r="AA87" s="75"/>
      <c r="AB87" s="75"/>
      <c r="AC87" s="75"/>
      <c r="AD87" s="75"/>
      <c r="AE87" s="22"/>
      <c r="AF87" s="22"/>
    </row>
    <row r="88" spans="1:32" s="21" customFormat="1" ht="15" customHeight="1">
      <c r="A88" s="2" t="s">
        <v>9</v>
      </c>
      <c r="B88" s="321" t="s">
        <v>75</v>
      </c>
      <c r="C88" s="354"/>
      <c r="D88" s="354"/>
      <c r="E88" s="354"/>
      <c r="F88" s="354"/>
      <c r="G88" s="354"/>
      <c r="H88" s="354"/>
      <c r="I88" s="2" t="s">
        <v>10</v>
      </c>
      <c r="J88" s="75"/>
      <c r="K88" s="17"/>
      <c r="L88" s="156"/>
      <c r="M88" s="156"/>
      <c r="N88" s="156"/>
      <c r="P88" s="94"/>
      <c r="Q88" s="156"/>
      <c r="S88" s="90"/>
      <c r="T88" s="90"/>
      <c r="U88" s="90"/>
      <c r="V88" s="9"/>
      <c r="W88" s="9"/>
      <c r="X88" s="9"/>
      <c r="Y88" s="75"/>
      <c r="Z88" s="75"/>
      <c r="AA88" s="75"/>
      <c r="AB88" s="75"/>
      <c r="AC88" s="75"/>
      <c r="AD88" s="75"/>
      <c r="AE88" s="17"/>
      <c r="AF88" s="17"/>
    </row>
    <row r="89" spans="1:32" s="21" customFormat="1" ht="7.5" customHeight="1">
      <c r="L89" s="90"/>
      <c r="M89" s="90"/>
      <c r="N89" s="90"/>
      <c r="P89" s="90"/>
      <c r="Q89" s="90"/>
      <c r="S89" s="156"/>
      <c r="T89" s="156"/>
      <c r="U89" s="156"/>
    </row>
    <row r="90" spans="1:32" s="21" customFormat="1" ht="13.5" customHeight="1">
      <c r="L90" s="90"/>
      <c r="M90" s="90"/>
      <c r="N90" s="90"/>
      <c r="P90" s="90"/>
      <c r="Q90" s="90"/>
      <c r="S90" s="90"/>
      <c r="T90" s="94"/>
      <c r="U90" s="94"/>
      <c r="V90" s="469" t="str">
        <f>IF(ISERROR(VLOOKUP(AE90&amp;AF90,$AJ:$AO,2,FALSE))=TRUE,"",VLOOKUP(AE90&amp;AF90,$AJ:$AO,2,FALSE))</f>
        <v>柏原</v>
      </c>
      <c r="W90" s="470"/>
      <c r="X90" s="470"/>
      <c r="Y90" s="471" t="str">
        <f>IF(ISERROR(VLOOKUP(AE90&amp;AF90,$AJ:$AO,4,FALSE))=TRUE,"(　)",VLOOKUP(AE90&amp;AF90,$AJ:$AO,4,FALSE))</f>
        <v>(徳)</v>
      </c>
      <c r="Z90" s="471"/>
      <c r="AA90" s="471" t="str">
        <f>IF(ISERROR(VLOOKUP(AE90&amp;AF90,$AJ:$AO,5,FALSE))=TRUE,"",VLOOKUP(AE90&amp;AF90,$AJ:$AO,5,FALSE))</f>
        <v>ノビアブランカ</v>
      </c>
      <c r="AB90" s="471"/>
      <c r="AC90" s="471"/>
      <c r="AD90" s="473"/>
      <c r="AE90" s="306" t="s">
        <v>5</v>
      </c>
      <c r="AF90" s="307">
        <v>3</v>
      </c>
    </row>
    <row r="91" spans="1:32" s="21" customFormat="1" ht="14.1" customHeight="1" thickBot="1">
      <c r="A91" s="306" t="s">
        <v>3</v>
      </c>
      <c r="B91" s="307">
        <v>3</v>
      </c>
      <c r="C91" s="469" t="str">
        <f>IF(ISERROR(VLOOKUP(A91&amp;B91,$AJ:$AO,2,FALSE))=TRUE,"",VLOOKUP(A91&amp;B91,$AJ:$AO,2,FALSE))</f>
        <v>高杉</v>
      </c>
      <c r="D91" s="470"/>
      <c r="E91" s="470"/>
      <c r="F91" s="471" t="str">
        <f>IF(ISERROR(VLOOKUP(A91&amp;B91,$AJ:$AO,4,FALSE))=TRUE,"(　)",VLOOKUP(A91&amp;B91,$AJ:$AO,4,FALSE))</f>
        <v>(香)</v>
      </c>
      <c r="G91" s="471"/>
      <c r="H91" s="471" t="str">
        <f>IF(ISERROR(VLOOKUP(A91&amp;B91,$AJ:$AO,5,FALSE))=TRUE,"",VLOOKUP(A91&amp;B91,$AJ:$AO,5,FALSE))</f>
        <v>桜ＴＴＣ</v>
      </c>
      <c r="I91" s="471"/>
      <c r="J91" s="471"/>
      <c r="K91" s="473"/>
      <c r="L91" s="224"/>
      <c r="M91" s="215"/>
      <c r="N91" s="94"/>
      <c r="P91" s="94"/>
      <c r="Q91" s="90"/>
      <c r="S91" s="94"/>
      <c r="T91" s="92"/>
      <c r="U91" s="157"/>
      <c r="V91" s="474" t="str">
        <f>IF(ISERROR(VLOOKUP(AE90&amp;AF90,$AJ:$AO,3,FALSE))=TRUE,"",VLOOKUP(AE90&amp;AF90,$AJ:$AO,3,FALSE))</f>
        <v>柏原</v>
      </c>
      <c r="W91" s="475"/>
      <c r="X91" s="475"/>
      <c r="Y91" s="472"/>
      <c r="Z91" s="472"/>
      <c r="AA91" s="472" t="str">
        <f>IF(ISERROR(VLOOKUP(AE90&amp;AF90,$AJ:$AO,6,FALSE))=TRUE,"",VLOOKUP(AE90&amp;AF90,$AJ:$AO,6,FALSE))</f>
        <v>ノビアブランカ</v>
      </c>
      <c r="AB91" s="472"/>
      <c r="AC91" s="472"/>
      <c r="AD91" s="476"/>
      <c r="AE91" s="307"/>
      <c r="AF91" s="307"/>
    </row>
    <row r="92" spans="1:32" s="21" customFormat="1" ht="14.1" customHeight="1" thickTop="1" thickBot="1">
      <c r="A92" s="307"/>
      <c r="B92" s="307"/>
      <c r="C92" s="474" t="str">
        <f>IF(ISERROR(VLOOKUP(A91&amp;B91,$AJ:$AO,3,FALSE))=TRUE,"",VLOOKUP(A91&amp;B91,$AJ:$AO,3,FALSE))</f>
        <v>小西</v>
      </c>
      <c r="D92" s="475"/>
      <c r="E92" s="475"/>
      <c r="F92" s="472"/>
      <c r="G92" s="472"/>
      <c r="H92" s="472" t="str">
        <f>IF(ISERROR(VLOOKUP(A91&amp;B91,$AJ:$AO,6,FALSE))=TRUE,"",VLOOKUP(A91&amp;B91,$AJ:$AO,6,FALSE))</f>
        <v>高松卓愛クラブ</v>
      </c>
      <c r="I92" s="472"/>
      <c r="J92" s="472"/>
      <c r="K92" s="476"/>
      <c r="L92" s="156"/>
      <c r="M92" s="257"/>
      <c r="N92" s="94"/>
      <c r="P92" s="94"/>
      <c r="Q92" s="94"/>
      <c r="S92" s="92"/>
      <c r="T92" s="244"/>
      <c r="U92" s="243"/>
      <c r="V92" s="469" t="str">
        <f>IF(ISERROR(VLOOKUP(AE92&amp;AF92,$AJ:$AO,2,FALSE))=TRUE,"",VLOOKUP(AE92&amp;AF92,$AJ:$AO,2,FALSE))</f>
        <v>田岡</v>
      </c>
      <c r="W92" s="470"/>
      <c r="X92" s="470"/>
      <c r="Y92" s="471" t="str">
        <f>IF(ISERROR(VLOOKUP(AE92&amp;AF92,$AJ:$AO,4,FALSE))=TRUE,"(　)",VLOOKUP(AE92&amp;AF92,$AJ:$AO,4,FALSE))</f>
        <v>(香)</v>
      </c>
      <c r="Z92" s="471"/>
      <c r="AA92" s="471" t="str">
        <f>IF(ISERROR(VLOOKUP(AE92&amp;AF92,$AJ:$AO,5,FALSE))=TRUE,"",VLOOKUP(AE92&amp;AF92,$AJ:$AO,5,FALSE))</f>
        <v>卓窓会</v>
      </c>
      <c r="AB92" s="471"/>
      <c r="AC92" s="471"/>
      <c r="AD92" s="473"/>
      <c r="AE92" s="306" t="s">
        <v>20</v>
      </c>
      <c r="AF92" s="307">
        <v>3</v>
      </c>
    </row>
    <row r="93" spans="1:32" s="21" customFormat="1" ht="14.1" customHeight="1" thickTop="1" thickBot="1">
      <c r="A93" s="306" t="s">
        <v>19</v>
      </c>
      <c r="B93" s="307">
        <v>3</v>
      </c>
      <c r="C93" s="469" t="str">
        <f>IF(ISERROR(VLOOKUP(A93&amp;B93,$AJ:$AO,2,FALSE))=TRUE,"",VLOOKUP(A93&amp;B93,$AJ:$AO,2,FALSE))</f>
        <v>中山</v>
      </c>
      <c r="D93" s="470"/>
      <c r="E93" s="470"/>
      <c r="F93" s="471" t="str">
        <f>IF(ISERROR(VLOOKUP(A93&amp;B93,$AJ:$AO,4,FALSE))=TRUE,"(　)",VLOOKUP(A93&amp;B93,$AJ:$AO,4,FALSE))</f>
        <v>(徳)</v>
      </c>
      <c r="G93" s="471"/>
      <c r="H93" s="471" t="str">
        <f>IF(ISERROR(VLOOKUP(A93&amp;B93,$AJ:$AO,5,FALSE))=TRUE,"",VLOOKUP(A93&amp;B93,$AJ:$AO,5,FALSE))</f>
        <v>クロサキ</v>
      </c>
      <c r="I93" s="471"/>
      <c r="J93" s="471"/>
      <c r="K93" s="473"/>
      <c r="L93" s="156"/>
      <c r="M93" s="234"/>
      <c r="N93" s="219"/>
      <c r="P93" s="230"/>
      <c r="Q93" s="219"/>
      <c r="R93" s="238"/>
      <c r="S93" s="214"/>
      <c r="T93" s="174"/>
      <c r="U93" s="242"/>
      <c r="V93" s="474" t="str">
        <f>IF(ISERROR(VLOOKUP(AE92&amp;AF92,$AJ:$AO,3,FALSE))=TRUE,"",VLOOKUP(AE92&amp;AF92,$AJ:$AO,3,FALSE))</f>
        <v>田岡</v>
      </c>
      <c r="W93" s="475"/>
      <c r="X93" s="475"/>
      <c r="Y93" s="472"/>
      <c r="Z93" s="472"/>
      <c r="AA93" s="472" t="str">
        <f>IF(ISERROR(VLOOKUP(AE92&amp;AF92,$AJ:$AO,6,FALSE))=TRUE,"",VLOOKUP(AE92&amp;AF92,$AJ:$AO,6,FALSE))</f>
        <v>卓窓会</v>
      </c>
      <c r="AB93" s="472"/>
      <c r="AC93" s="472"/>
      <c r="AD93" s="476"/>
      <c r="AE93" s="307"/>
      <c r="AF93" s="307"/>
    </row>
    <row r="94" spans="1:32" s="21" customFormat="1" ht="14.1" customHeight="1" thickTop="1" thickBot="1">
      <c r="A94" s="307"/>
      <c r="B94" s="307"/>
      <c r="C94" s="474" t="str">
        <f>IF(ISERROR(VLOOKUP(A93&amp;B93,$AJ:$AO,3,FALSE))=TRUE,"",VLOOKUP(A93&amp;B93,$AJ:$AO,3,FALSE))</f>
        <v>花野</v>
      </c>
      <c r="D94" s="475"/>
      <c r="E94" s="475"/>
      <c r="F94" s="472"/>
      <c r="G94" s="472"/>
      <c r="H94" s="472" t="str">
        <f>IF(ISERROR(VLOOKUP(A93&amp;B93,$AJ:$AO,6,FALSE))=TRUE,"",VLOOKUP(A93&amp;B93,$AJ:$AO,6,FALSE))</f>
        <v>城西ラージ</v>
      </c>
      <c r="I94" s="472"/>
      <c r="J94" s="472"/>
      <c r="K94" s="476"/>
      <c r="L94" s="159"/>
      <c r="M94" s="100"/>
      <c r="N94" s="99"/>
      <c r="O94" s="158"/>
      <c r="P94" s="158"/>
      <c r="Q94" s="156"/>
      <c r="R94" s="156"/>
      <c r="S94" s="216"/>
      <c r="T94" s="156"/>
      <c r="U94" s="163"/>
      <c r="V94" s="469" t="str">
        <f>IF(ISERROR(VLOOKUP(AE94&amp;AF94,$AJ:$AO,2,FALSE))=TRUE,"",VLOOKUP(AE94&amp;AF94,$AJ:$AO,2,FALSE))</f>
        <v>和島</v>
      </c>
      <c r="W94" s="470"/>
      <c r="X94" s="470"/>
      <c r="Y94" s="471" t="str">
        <f>IF(ISERROR(VLOOKUP(AE94&amp;AF94,$AJ:$AO,4,FALSE))=TRUE,"(　)",VLOOKUP(AE94&amp;AF94,$AJ:$AO,4,FALSE))</f>
        <v>(愛)</v>
      </c>
      <c r="Z94" s="471"/>
      <c r="AA94" s="471" t="str">
        <f>IF(ISERROR(VLOOKUP(AE94&amp;AF94,$AJ:$AO,5,FALSE))=TRUE,"",VLOOKUP(AE94&amp;AF94,$AJ:$AO,5,FALSE))</f>
        <v>すばる</v>
      </c>
      <c r="AB94" s="471"/>
      <c r="AC94" s="471"/>
      <c r="AD94" s="473"/>
      <c r="AE94" s="306" t="s">
        <v>3</v>
      </c>
      <c r="AF94" s="307">
        <v>4</v>
      </c>
    </row>
    <row r="95" spans="1:32" s="21" customFormat="1" ht="14.1" customHeight="1" thickTop="1" thickBot="1">
      <c r="A95" s="306" t="s">
        <v>6</v>
      </c>
      <c r="B95" s="307">
        <v>3</v>
      </c>
      <c r="C95" s="469" t="str">
        <f>IF(ISERROR(VLOOKUP(A95&amp;B95,$AJ:$AO,2,FALSE))=TRUE,"",VLOOKUP(A95&amp;B95,$AJ:$AO,2,FALSE))</f>
        <v>川田</v>
      </c>
      <c r="D95" s="470"/>
      <c r="E95" s="470"/>
      <c r="F95" s="471" t="str">
        <f>IF(ISERROR(VLOOKUP(A95&amp;B95,$AJ:$AO,4,FALSE))=TRUE,"(　)",VLOOKUP(A95&amp;B95,$AJ:$AO,4,FALSE))</f>
        <v>(香)</v>
      </c>
      <c r="G95" s="471"/>
      <c r="H95" s="471" t="str">
        <f>IF(ISERROR(VLOOKUP(A95&amp;B95,$AJ:$AO,5,FALSE))=TRUE,"",VLOOKUP(A95&amp;B95,$AJ:$AO,5,FALSE))</f>
        <v>卓窓会</v>
      </c>
      <c r="I95" s="471"/>
      <c r="J95" s="471"/>
      <c r="K95" s="473"/>
      <c r="L95" s="245"/>
      <c r="M95" s="246"/>
      <c r="N95" s="94"/>
      <c r="P95" s="94"/>
      <c r="Q95" s="94"/>
      <c r="S95" s="221"/>
      <c r="T95" s="92"/>
      <c r="U95" s="157"/>
      <c r="V95" s="474" t="str">
        <f>IF(ISERROR(VLOOKUP(AE94&amp;AF94,$AJ:$AO,3,FALSE))=TRUE,"",VLOOKUP(AE94&amp;AF94,$AJ:$AO,3,FALSE))</f>
        <v>伊藤</v>
      </c>
      <c r="W95" s="475"/>
      <c r="X95" s="475"/>
      <c r="Y95" s="472"/>
      <c r="Z95" s="472"/>
      <c r="AA95" s="472" t="str">
        <f>IF(ISERROR(VLOOKUP(AE94&amp;AF94,$AJ:$AO,6,FALSE))=TRUE,"",VLOOKUP(AE94&amp;AF94,$AJ:$AO,6,FALSE))</f>
        <v>メレンゲ</v>
      </c>
      <c r="AB95" s="472"/>
      <c r="AC95" s="472"/>
      <c r="AD95" s="476"/>
      <c r="AE95" s="307"/>
      <c r="AF95" s="307"/>
    </row>
    <row r="96" spans="1:32" s="21" customFormat="1" ht="14.1" customHeight="1" thickTop="1" thickBot="1">
      <c r="A96" s="307"/>
      <c r="B96" s="307"/>
      <c r="C96" s="474" t="str">
        <f>IF(ISERROR(VLOOKUP(A95&amp;B95,$AJ:$AO,3,FALSE))=TRUE,"",VLOOKUP(A95&amp;B95,$AJ:$AO,3,FALSE))</f>
        <v>関谷</v>
      </c>
      <c r="D96" s="475"/>
      <c r="E96" s="475"/>
      <c r="F96" s="472"/>
      <c r="G96" s="472"/>
      <c r="H96" s="472" t="str">
        <f>IF(ISERROR(VLOOKUP(A95&amp;B95,$AJ:$AO,6,FALSE))=TRUE,"",VLOOKUP(A95&amp;B95,$AJ:$AO,6,FALSE))</f>
        <v>卓窓会</v>
      </c>
      <c r="I96" s="472"/>
      <c r="J96" s="472"/>
      <c r="K96" s="476"/>
      <c r="L96" s="225"/>
      <c r="M96" s="94"/>
      <c r="N96" s="94"/>
      <c r="P96" s="94"/>
      <c r="Q96" s="94"/>
      <c r="S96" s="94"/>
      <c r="T96" s="216"/>
      <c r="U96" s="156"/>
      <c r="V96" s="469" t="str">
        <f>IF(ISERROR(VLOOKUP(AE96&amp;AF96,$AJ:$AO,2,FALSE))=TRUE,"",VLOOKUP(AE96&amp;AF96,$AJ:$AO,2,FALSE))</f>
        <v>豊島</v>
      </c>
      <c r="W96" s="470"/>
      <c r="X96" s="470"/>
      <c r="Y96" s="471" t="str">
        <f>IF(ISERROR(VLOOKUP(AE96&amp;AF96,$AJ:$AO,4,FALSE))=TRUE,"(　)",VLOOKUP(AE96&amp;AF96,$AJ:$AO,4,FALSE))</f>
        <v>(香)</v>
      </c>
      <c r="Z96" s="471"/>
      <c r="AA96" s="471" t="str">
        <f>IF(ISERROR(VLOOKUP(AE96&amp;AF96,$AJ:$AO,5,FALSE))=TRUE,"",VLOOKUP(AE96&amp;AF96,$AJ:$AO,5,FALSE))</f>
        <v>卓窓会</v>
      </c>
      <c r="AB96" s="471"/>
      <c r="AC96" s="471"/>
      <c r="AD96" s="473"/>
      <c r="AE96" s="477" t="s">
        <v>4</v>
      </c>
      <c r="AF96" s="359">
        <v>3</v>
      </c>
    </row>
    <row r="97" spans="1:32" s="21" customFormat="1" ht="14.1" customHeight="1" thickTop="1">
      <c r="A97" s="22"/>
      <c r="B97" s="22"/>
      <c r="C97" s="81"/>
      <c r="D97" s="81"/>
      <c r="E97" s="81"/>
      <c r="F97" s="82"/>
      <c r="G97" s="82"/>
      <c r="H97" s="82"/>
      <c r="I97" s="82"/>
      <c r="J97" s="82"/>
      <c r="K97" s="82"/>
      <c r="L97" s="19"/>
      <c r="M97" s="19"/>
      <c r="N97" s="19"/>
      <c r="P97" s="19"/>
      <c r="Q97" s="19"/>
      <c r="U97" s="261"/>
      <c r="V97" s="474" t="str">
        <f>IF(ISERROR(VLOOKUP(AE96&amp;AF96,$AJ:$AO,3,FALSE))=TRUE,"",VLOOKUP(AE96&amp;AF96,$AJ:$AO,3,FALSE))</f>
        <v>鬼頭</v>
      </c>
      <c r="W97" s="475"/>
      <c r="X97" s="475"/>
      <c r="Y97" s="472"/>
      <c r="Z97" s="472"/>
      <c r="AA97" s="472" t="str">
        <f>IF(ISERROR(VLOOKUP(AE96&amp;AF96,$AJ:$AO,6,FALSE))=TRUE,"",VLOOKUP(AE96&amp;AF96,$AJ:$AO,6,FALSE))</f>
        <v>卓窓会</v>
      </c>
      <c r="AB97" s="472"/>
      <c r="AC97" s="472"/>
      <c r="AD97" s="476"/>
      <c r="AE97" s="408"/>
      <c r="AF97" s="359"/>
    </row>
    <row r="98" spans="1:32" s="21" customFormat="1" ht="15" customHeight="1"/>
    <row r="99" spans="1:32" s="21" customFormat="1" ht="15" customHeight="1"/>
    <row r="100" spans="1:32" s="21" customFormat="1" ht="15" customHeight="1"/>
    <row r="101" spans="1:32" s="21" customFormat="1" ht="15" customHeight="1"/>
    <row r="102" spans="1:32" s="21" customFormat="1" ht="15" customHeight="1"/>
    <row r="103" spans="1:32" s="21" customFormat="1" ht="15" customHeight="1"/>
    <row r="104" spans="1:32" s="21" customFormat="1" ht="15" customHeight="1"/>
    <row r="105" spans="1:32" s="21" customFormat="1" ht="15" customHeight="1"/>
    <row r="106" spans="1:32" s="21" customFormat="1" ht="15" customHeight="1"/>
    <row r="107" spans="1:32" s="21" customFormat="1" ht="15" customHeight="1"/>
    <row r="108" spans="1:32" s="21" customFormat="1" ht="15" customHeight="1"/>
    <row r="109" spans="1:32" s="21" customFormat="1" ht="15" customHeight="1"/>
    <row r="110" spans="1:32" s="21" customFormat="1" ht="15" customHeight="1"/>
    <row r="111" spans="1:32" s="21" customFormat="1" ht="15" customHeight="1"/>
    <row r="112" spans="1:32" s="21" customFormat="1" ht="15" customHeight="1"/>
    <row r="113" s="21" customFormat="1" ht="15" customHeight="1"/>
    <row r="114" s="21" customFormat="1" ht="15" customHeight="1"/>
    <row r="115" s="21" customFormat="1" ht="15" customHeight="1"/>
    <row r="116" s="21" customFormat="1" ht="15" customHeight="1"/>
    <row r="117" s="21" customFormat="1" ht="15" customHeight="1"/>
    <row r="118" s="21" customFormat="1" ht="15" customHeight="1"/>
    <row r="119" s="21" customFormat="1" ht="15" customHeight="1"/>
    <row r="120" s="21" customFormat="1" ht="15" customHeight="1"/>
    <row r="121" s="21" customFormat="1" ht="15" customHeight="1"/>
    <row r="122" s="21" customFormat="1" ht="15" customHeight="1"/>
    <row r="123" s="21" customFormat="1" ht="15" customHeight="1"/>
    <row r="124" s="21" customFormat="1" ht="15" customHeight="1"/>
    <row r="125" s="21" customFormat="1" ht="15" customHeight="1"/>
    <row r="126" s="21" customFormat="1" ht="15" customHeight="1"/>
    <row r="127" s="21" customFormat="1" ht="15" customHeight="1"/>
    <row r="128" s="21" customFormat="1" ht="15" customHeight="1"/>
    <row r="129" s="21" customFormat="1" ht="15" customHeight="1"/>
    <row r="130" s="21" customFormat="1" ht="15" customHeight="1"/>
    <row r="131" s="21" customFormat="1" ht="15" customHeight="1"/>
    <row r="132" s="21" customFormat="1" ht="15" customHeight="1"/>
    <row r="133" s="21" customFormat="1" ht="15" customHeight="1"/>
    <row r="134" s="21" customFormat="1" ht="15" customHeight="1"/>
    <row r="135" s="21" customFormat="1" ht="15" customHeight="1"/>
    <row r="136" s="21" customFormat="1" ht="15" customHeight="1"/>
    <row r="137" s="21" customFormat="1" ht="15" customHeight="1"/>
    <row r="138" s="21" customFormat="1" ht="15" customHeight="1"/>
    <row r="139" s="21" customFormat="1" ht="15" customHeight="1"/>
    <row r="140" s="21" customFormat="1" ht="15" customHeight="1"/>
    <row r="141" s="21" customFormat="1" ht="15" customHeight="1"/>
    <row r="142" s="21" customFormat="1" ht="15" customHeight="1"/>
    <row r="143" s="21" customFormat="1" ht="15" customHeight="1"/>
    <row r="144" s="21" customFormat="1" ht="15" customHeight="1"/>
    <row r="145" s="21" customFormat="1" ht="15" customHeight="1"/>
    <row r="146" s="21" customFormat="1" ht="15" customHeight="1"/>
    <row r="147" s="21" customFormat="1" ht="15" customHeight="1"/>
    <row r="148" s="21" customFormat="1" ht="15" customHeight="1"/>
  </sheetData>
  <mergeCells count="510">
    <mergeCell ref="AE94:AE95"/>
    <mergeCell ref="AF94:AF95"/>
    <mergeCell ref="A95:A96"/>
    <mergeCell ref="B95:B96"/>
    <mergeCell ref="C95:E95"/>
    <mergeCell ref="F95:G96"/>
    <mergeCell ref="H95:K95"/>
    <mergeCell ref="V95:X95"/>
    <mergeCell ref="AA95:AD95"/>
    <mergeCell ref="AF96:AF97"/>
    <mergeCell ref="V97:X97"/>
    <mergeCell ref="AA97:AD97"/>
    <mergeCell ref="C96:E96"/>
    <mergeCell ref="H96:K96"/>
    <mergeCell ref="V96:X96"/>
    <mergeCell ref="Y96:Z97"/>
    <mergeCell ref="AA96:AD96"/>
    <mergeCell ref="AE96:AE97"/>
    <mergeCell ref="V92:X92"/>
    <mergeCell ref="Y92:Z93"/>
    <mergeCell ref="AA92:AD92"/>
    <mergeCell ref="AE92:AE93"/>
    <mergeCell ref="AF92:AF93"/>
    <mergeCell ref="A93:A94"/>
    <mergeCell ref="B93:B94"/>
    <mergeCell ref="C93:E93"/>
    <mergeCell ref="F93:G94"/>
    <mergeCell ref="H93:K93"/>
    <mergeCell ref="A91:A92"/>
    <mergeCell ref="B91:B92"/>
    <mergeCell ref="C91:E91"/>
    <mergeCell ref="F91:G92"/>
    <mergeCell ref="H91:K91"/>
    <mergeCell ref="C92:E92"/>
    <mergeCell ref="H92:K92"/>
    <mergeCell ref="V93:X93"/>
    <mergeCell ref="AA93:AD93"/>
    <mergeCell ref="C94:E94"/>
    <mergeCell ref="H94:K94"/>
    <mergeCell ref="V94:X94"/>
    <mergeCell ref="Y94:Z95"/>
    <mergeCell ref="AA94:AD94"/>
    <mergeCell ref="B88:H88"/>
    <mergeCell ref="V90:X90"/>
    <mergeCell ref="Y90:Z91"/>
    <mergeCell ref="AA90:AD90"/>
    <mergeCell ref="AE90:AE91"/>
    <mergeCell ref="AF90:AF91"/>
    <mergeCell ref="V91:X91"/>
    <mergeCell ref="AA91:AD91"/>
    <mergeCell ref="AA85:AD85"/>
    <mergeCell ref="AE85:AE86"/>
    <mergeCell ref="AF85:AF86"/>
    <mergeCell ref="C86:E86"/>
    <mergeCell ref="H86:K86"/>
    <mergeCell ref="V86:X86"/>
    <mergeCell ref="AA86:AD86"/>
    <mergeCell ref="A85:A86"/>
    <mergeCell ref="B85:B86"/>
    <mergeCell ref="C85:E85"/>
    <mergeCell ref="F85:G86"/>
    <mergeCell ref="H85:K85"/>
    <mergeCell ref="V85:X85"/>
    <mergeCell ref="AE83:AE84"/>
    <mergeCell ref="AF83:AF84"/>
    <mergeCell ref="C84:E84"/>
    <mergeCell ref="H84:K84"/>
    <mergeCell ref="V84:X84"/>
    <mergeCell ref="AA84:AD84"/>
    <mergeCell ref="Y85:Z86"/>
    <mergeCell ref="AF81:AF82"/>
    <mergeCell ref="C82:E82"/>
    <mergeCell ref="H82:K82"/>
    <mergeCell ref="V82:X82"/>
    <mergeCell ref="AA82:AD82"/>
    <mergeCell ref="A83:A84"/>
    <mergeCell ref="B83:B84"/>
    <mergeCell ref="C83:E83"/>
    <mergeCell ref="F83:G84"/>
    <mergeCell ref="H83:K83"/>
    <mergeCell ref="V83:X83"/>
    <mergeCell ref="Y83:Z84"/>
    <mergeCell ref="AA83:AD83"/>
    <mergeCell ref="AF75:AF76"/>
    <mergeCell ref="C76:E76"/>
    <mergeCell ref="H76:K76"/>
    <mergeCell ref="V76:X76"/>
    <mergeCell ref="AA76:AD76"/>
    <mergeCell ref="A75:A76"/>
    <mergeCell ref="B75:B76"/>
    <mergeCell ref="C75:E75"/>
    <mergeCell ref="F75:G76"/>
    <mergeCell ref="H75:K75"/>
    <mergeCell ref="V75:X75"/>
    <mergeCell ref="Y75:Z76"/>
    <mergeCell ref="B78:H78"/>
    <mergeCell ref="A81:A82"/>
    <mergeCell ref="B81:B82"/>
    <mergeCell ref="C81:E81"/>
    <mergeCell ref="F81:G82"/>
    <mergeCell ref="H81:K81"/>
    <mergeCell ref="AA75:AD75"/>
    <mergeCell ref="AE75:AE76"/>
    <mergeCell ref="V81:X81"/>
    <mergeCell ref="Y81:Z82"/>
    <mergeCell ref="AA81:AD81"/>
    <mergeCell ref="AE81:AE82"/>
    <mergeCell ref="AF73:AF74"/>
    <mergeCell ref="A73:A74"/>
    <mergeCell ref="B73:B74"/>
    <mergeCell ref="C73:E73"/>
    <mergeCell ref="F73:G74"/>
    <mergeCell ref="H73:K73"/>
    <mergeCell ref="V73:X73"/>
    <mergeCell ref="Y73:Z74"/>
    <mergeCell ref="AA73:AD73"/>
    <mergeCell ref="AE73:AE74"/>
    <mergeCell ref="C74:E74"/>
    <mergeCell ref="H74:K74"/>
    <mergeCell ref="V74:X74"/>
    <mergeCell ref="AA74:AD74"/>
    <mergeCell ref="V71:X71"/>
    <mergeCell ref="Y71:Z72"/>
    <mergeCell ref="AA71:AD71"/>
    <mergeCell ref="AE71:AE72"/>
    <mergeCell ref="AF71:AF72"/>
    <mergeCell ref="C72:E72"/>
    <mergeCell ref="H72:K72"/>
    <mergeCell ref="V72:X72"/>
    <mergeCell ref="AA72:AD72"/>
    <mergeCell ref="B68:H68"/>
    <mergeCell ref="A71:A72"/>
    <mergeCell ref="B71:B72"/>
    <mergeCell ref="C71:E71"/>
    <mergeCell ref="F71:G72"/>
    <mergeCell ref="H71:K71"/>
    <mergeCell ref="A65:F65"/>
    <mergeCell ref="K65:L65"/>
    <mergeCell ref="R65:S65"/>
    <mergeCell ref="Y65:Z65"/>
    <mergeCell ref="AF65:AG65"/>
    <mergeCell ref="K66:L66"/>
    <mergeCell ref="R66:S66"/>
    <mergeCell ref="D59:AE59"/>
    <mergeCell ref="C61:G61"/>
    <mergeCell ref="A63:F63"/>
    <mergeCell ref="A64:F64"/>
    <mergeCell ref="K64:L64"/>
    <mergeCell ref="R64:S64"/>
    <mergeCell ref="Y64:Z64"/>
    <mergeCell ref="G44:J44"/>
    <mergeCell ref="G45:J45"/>
    <mergeCell ref="G47:J47"/>
    <mergeCell ref="G48:J49"/>
    <mergeCell ref="G53:J53"/>
    <mergeCell ref="G54:J54"/>
    <mergeCell ref="U57:Y58"/>
    <mergeCell ref="Z57:AA58"/>
    <mergeCell ref="AB57:AC58"/>
    <mergeCell ref="Z55:AA56"/>
    <mergeCell ref="AB55:AC56"/>
    <mergeCell ref="Y51:Z51"/>
    <mergeCell ref="AA51:AC51"/>
    <mergeCell ref="U48:Y49"/>
    <mergeCell ref="Z48:AA49"/>
    <mergeCell ref="AB48:AC49"/>
    <mergeCell ref="P46:T47"/>
    <mergeCell ref="Z46:AA47"/>
    <mergeCell ref="AB46:AC47"/>
    <mergeCell ref="X45:Y45"/>
    <mergeCell ref="B58:D58"/>
    <mergeCell ref="K58:L58"/>
    <mergeCell ref="N58:O58"/>
    <mergeCell ref="P58:Q58"/>
    <mergeCell ref="S58:T58"/>
    <mergeCell ref="A57:A58"/>
    <mergeCell ref="B57:D57"/>
    <mergeCell ref="E57:F58"/>
    <mergeCell ref="G57:J58"/>
    <mergeCell ref="L57:N57"/>
    <mergeCell ref="Q57:S57"/>
    <mergeCell ref="B56:D56"/>
    <mergeCell ref="K56:L56"/>
    <mergeCell ref="N56:O56"/>
    <mergeCell ref="U56:V56"/>
    <mergeCell ref="X56:Y56"/>
    <mergeCell ref="G55:J55"/>
    <mergeCell ref="G56:J56"/>
    <mergeCell ref="P54:Q54"/>
    <mergeCell ref="S54:T54"/>
    <mergeCell ref="U54:V54"/>
    <mergeCell ref="X54:Y54"/>
    <mergeCell ref="A55:A56"/>
    <mergeCell ref="B55:D55"/>
    <mergeCell ref="E55:F56"/>
    <mergeCell ref="L55:N55"/>
    <mergeCell ref="P55:T56"/>
    <mergeCell ref="V55:X55"/>
    <mergeCell ref="AB52:AC52"/>
    <mergeCell ref="A53:A54"/>
    <mergeCell ref="B53:D53"/>
    <mergeCell ref="E53:F54"/>
    <mergeCell ref="K53:O54"/>
    <mergeCell ref="Q53:S53"/>
    <mergeCell ref="V53:X53"/>
    <mergeCell ref="Z53:AA54"/>
    <mergeCell ref="AB53:AC54"/>
    <mergeCell ref="B54:D54"/>
    <mergeCell ref="E52:G52"/>
    <mergeCell ref="K52:L52"/>
    <mergeCell ref="N52:O52"/>
    <mergeCell ref="P52:Q52"/>
    <mergeCell ref="S52:T52"/>
    <mergeCell ref="U52:V52"/>
    <mergeCell ref="X52:Y52"/>
    <mergeCell ref="Z52:AA52"/>
    <mergeCell ref="B49:D49"/>
    <mergeCell ref="K49:L49"/>
    <mergeCell ref="N49:O49"/>
    <mergeCell ref="P49:Q49"/>
    <mergeCell ref="S49:T49"/>
    <mergeCell ref="A48:A49"/>
    <mergeCell ref="B48:D48"/>
    <mergeCell ref="E48:F49"/>
    <mergeCell ref="L48:N48"/>
    <mergeCell ref="Q48:S48"/>
    <mergeCell ref="A46:A47"/>
    <mergeCell ref="B46:D46"/>
    <mergeCell ref="E46:F47"/>
    <mergeCell ref="L46:N46"/>
    <mergeCell ref="V46:X46"/>
    <mergeCell ref="AB43:AC43"/>
    <mergeCell ref="A44:A45"/>
    <mergeCell ref="B44:D44"/>
    <mergeCell ref="E44:F45"/>
    <mergeCell ref="K44:O45"/>
    <mergeCell ref="Q44:S44"/>
    <mergeCell ref="V44:X44"/>
    <mergeCell ref="Z44:AA45"/>
    <mergeCell ref="AB44:AC45"/>
    <mergeCell ref="B45:D45"/>
    <mergeCell ref="B47:D47"/>
    <mergeCell ref="K47:L47"/>
    <mergeCell ref="N47:O47"/>
    <mergeCell ref="U47:V47"/>
    <mergeCell ref="X47:Y47"/>
    <mergeCell ref="G46:J46"/>
    <mergeCell ref="P45:Q45"/>
    <mergeCell ref="S45:T45"/>
    <mergeCell ref="U45:V45"/>
    <mergeCell ref="Y42:Z42"/>
    <mergeCell ref="AA42:AC42"/>
    <mergeCell ref="E43:G43"/>
    <mergeCell ref="K43:L43"/>
    <mergeCell ref="N43:O43"/>
    <mergeCell ref="P43:Q43"/>
    <mergeCell ref="S43:T43"/>
    <mergeCell ref="U43:V43"/>
    <mergeCell ref="X43:Y43"/>
    <mergeCell ref="Z43:AA43"/>
    <mergeCell ref="U39:Y40"/>
    <mergeCell ref="Z39:AA40"/>
    <mergeCell ref="AB39:AC40"/>
    <mergeCell ref="B40:D40"/>
    <mergeCell ref="K40:L40"/>
    <mergeCell ref="N40:O40"/>
    <mergeCell ref="P40:Q40"/>
    <mergeCell ref="S40:T40"/>
    <mergeCell ref="A39:A40"/>
    <mergeCell ref="B39:D39"/>
    <mergeCell ref="E39:F40"/>
    <mergeCell ref="G39:J40"/>
    <mergeCell ref="L39:N39"/>
    <mergeCell ref="Q39:S39"/>
    <mergeCell ref="V37:X37"/>
    <mergeCell ref="Z37:AA38"/>
    <mergeCell ref="AB37:AC38"/>
    <mergeCell ref="B38:D38"/>
    <mergeCell ref="K38:L38"/>
    <mergeCell ref="N38:O38"/>
    <mergeCell ref="U38:V38"/>
    <mergeCell ref="X38:Y38"/>
    <mergeCell ref="G37:J38"/>
    <mergeCell ref="A37:A38"/>
    <mergeCell ref="B37:D37"/>
    <mergeCell ref="E37:F38"/>
    <mergeCell ref="L37:N37"/>
    <mergeCell ref="P37:T38"/>
    <mergeCell ref="B36:D36"/>
    <mergeCell ref="G36:J36"/>
    <mergeCell ref="P36:Q36"/>
    <mergeCell ref="S36:T36"/>
    <mergeCell ref="U36:V36"/>
    <mergeCell ref="X36:Y36"/>
    <mergeCell ref="AB34:AC34"/>
    <mergeCell ref="A35:A36"/>
    <mergeCell ref="B35:D35"/>
    <mergeCell ref="E35:F36"/>
    <mergeCell ref="G35:J35"/>
    <mergeCell ref="K35:O36"/>
    <mergeCell ref="Q35:S35"/>
    <mergeCell ref="V35:X35"/>
    <mergeCell ref="Z35:AA36"/>
    <mergeCell ref="AB35:AC36"/>
    <mergeCell ref="Y33:Z33"/>
    <mergeCell ref="AA33:AC33"/>
    <mergeCell ref="E34:G34"/>
    <mergeCell ref="K34:L34"/>
    <mergeCell ref="N34:O34"/>
    <mergeCell ref="P34:Q34"/>
    <mergeCell ref="S34:T34"/>
    <mergeCell ref="U34:V34"/>
    <mergeCell ref="X34:Y34"/>
    <mergeCell ref="Z34:AA34"/>
    <mergeCell ref="AB28:AC29"/>
    <mergeCell ref="B29:D29"/>
    <mergeCell ref="G29:J29"/>
    <mergeCell ref="K29:L29"/>
    <mergeCell ref="N29:O29"/>
    <mergeCell ref="U29:V29"/>
    <mergeCell ref="X29:Y29"/>
    <mergeCell ref="U30:Y31"/>
    <mergeCell ref="Z30:AA31"/>
    <mergeCell ref="AB30:AC31"/>
    <mergeCell ref="B31:D31"/>
    <mergeCell ref="K31:L31"/>
    <mergeCell ref="N31:O31"/>
    <mergeCell ref="P31:Q31"/>
    <mergeCell ref="S31:T31"/>
    <mergeCell ref="B30:D30"/>
    <mergeCell ref="E30:F31"/>
    <mergeCell ref="L30:N30"/>
    <mergeCell ref="Q30:S30"/>
    <mergeCell ref="A28:A29"/>
    <mergeCell ref="B28:D28"/>
    <mergeCell ref="E28:F29"/>
    <mergeCell ref="G28:J28"/>
    <mergeCell ref="L28:N28"/>
    <mergeCell ref="P28:T29"/>
    <mergeCell ref="G30:J31"/>
    <mergeCell ref="V28:X28"/>
    <mergeCell ref="Z28:AA29"/>
    <mergeCell ref="A30:A31"/>
    <mergeCell ref="A26:A27"/>
    <mergeCell ref="B26:D26"/>
    <mergeCell ref="E26:F27"/>
    <mergeCell ref="G26:J27"/>
    <mergeCell ref="K26:O27"/>
    <mergeCell ref="Q26:S26"/>
    <mergeCell ref="V26:X26"/>
    <mergeCell ref="Z26:AA27"/>
    <mergeCell ref="AB26:AC27"/>
    <mergeCell ref="B27:D27"/>
    <mergeCell ref="P27:Q27"/>
    <mergeCell ref="S27:T27"/>
    <mergeCell ref="U27:V27"/>
    <mergeCell ref="X27:Y27"/>
    <mergeCell ref="Y24:Z24"/>
    <mergeCell ref="AA24:AC24"/>
    <mergeCell ref="E25:G25"/>
    <mergeCell ref="K25:L25"/>
    <mergeCell ref="N25:O25"/>
    <mergeCell ref="P25:Q25"/>
    <mergeCell ref="S25:T25"/>
    <mergeCell ref="U25:V25"/>
    <mergeCell ref="X25:Y25"/>
    <mergeCell ref="Z25:AA25"/>
    <mergeCell ref="AB25:AC25"/>
    <mergeCell ref="U21:Y22"/>
    <mergeCell ref="Z21:AA22"/>
    <mergeCell ref="AB21:AC22"/>
    <mergeCell ref="B22:D22"/>
    <mergeCell ref="K22:L22"/>
    <mergeCell ref="N22:O22"/>
    <mergeCell ref="P22:Q22"/>
    <mergeCell ref="S22:T22"/>
    <mergeCell ref="A21:A22"/>
    <mergeCell ref="B21:D21"/>
    <mergeCell ref="E21:F22"/>
    <mergeCell ref="G21:J22"/>
    <mergeCell ref="L21:N21"/>
    <mergeCell ref="Q21:S21"/>
    <mergeCell ref="A19:A20"/>
    <mergeCell ref="B19:D19"/>
    <mergeCell ref="E19:F20"/>
    <mergeCell ref="L19:N19"/>
    <mergeCell ref="P19:T20"/>
    <mergeCell ref="V19:X19"/>
    <mergeCell ref="Z19:AA20"/>
    <mergeCell ref="AB19:AC20"/>
    <mergeCell ref="B20:D20"/>
    <mergeCell ref="K20:L20"/>
    <mergeCell ref="N20:O20"/>
    <mergeCell ref="U20:V20"/>
    <mergeCell ref="X20:Y20"/>
    <mergeCell ref="G19:J20"/>
    <mergeCell ref="A17:A18"/>
    <mergeCell ref="B17:D17"/>
    <mergeCell ref="E17:F18"/>
    <mergeCell ref="G17:J18"/>
    <mergeCell ref="K17:O18"/>
    <mergeCell ref="Q17:S17"/>
    <mergeCell ref="V17:X17"/>
    <mergeCell ref="Z17:AA18"/>
    <mergeCell ref="AB17:AC18"/>
    <mergeCell ref="B18:D18"/>
    <mergeCell ref="P18:Q18"/>
    <mergeCell ref="S18:T18"/>
    <mergeCell ref="U18:V18"/>
    <mergeCell ref="X18:Y18"/>
    <mergeCell ref="Y15:Z15"/>
    <mergeCell ref="AA15:AC15"/>
    <mergeCell ref="E16:G16"/>
    <mergeCell ref="K16:L16"/>
    <mergeCell ref="N16:O16"/>
    <mergeCell ref="P16:Q16"/>
    <mergeCell ref="S16:T16"/>
    <mergeCell ref="U16:V16"/>
    <mergeCell ref="X16:Y16"/>
    <mergeCell ref="Z16:AA16"/>
    <mergeCell ref="AB16:AC16"/>
    <mergeCell ref="AE12:AF13"/>
    <mergeCell ref="AG12:AH13"/>
    <mergeCell ref="B13:D13"/>
    <mergeCell ref="K13:L13"/>
    <mergeCell ref="N13:O13"/>
    <mergeCell ref="P13:Q13"/>
    <mergeCell ref="S13:T13"/>
    <mergeCell ref="U13:V13"/>
    <mergeCell ref="X13:Y13"/>
    <mergeCell ref="G12:J12"/>
    <mergeCell ref="A12:A13"/>
    <mergeCell ref="B12:D12"/>
    <mergeCell ref="E12:F13"/>
    <mergeCell ref="L12:N12"/>
    <mergeCell ref="Q12:S12"/>
    <mergeCell ref="V12:X12"/>
    <mergeCell ref="Z12:AD13"/>
    <mergeCell ref="U10:Y11"/>
    <mergeCell ref="G13:J13"/>
    <mergeCell ref="AA10:AC10"/>
    <mergeCell ref="A10:A11"/>
    <mergeCell ref="AG8:AH9"/>
    <mergeCell ref="B9:D9"/>
    <mergeCell ref="K9:L9"/>
    <mergeCell ref="N9:O9"/>
    <mergeCell ref="U9:V9"/>
    <mergeCell ref="X9:Y9"/>
    <mergeCell ref="Z9:AA9"/>
    <mergeCell ref="AC9:AD9"/>
    <mergeCell ref="AE10:AF11"/>
    <mergeCell ref="AG10:AH11"/>
    <mergeCell ref="B11:D11"/>
    <mergeCell ref="G11:J11"/>
    <mergeCell ref="K11:L11"/>
    <mergeCell ref="N11:O11"/>
    <mergeCell ref="P11:Q11"/>
    <mergeCell ref="S11:T11"/>
    <mergeCell ref="Z11:AA11"/>
    <mergeCell ref="B10:D10"/>
    <mergeCell ref="E10:F11"/>
    <mergeCell ref="G10:J10"/>
    <mergeCell ref="L10:N10"/>
    <mergeCell ref="Q10:S10"/>
    <mergeCell ref="AC11:AD11"/>
    <mergeCell ref="A8:A9"/>
    <mergeCell ref="B8:D8"/>
    <mergeCell ref="E8:F9"/>
    <mergeCell ref="G8:J9"/>
    <mergeCell ref="L8:N8"/>
    <mergeCell ref="P8:T9"/>
    <mergeCell ref="V8:X8"/>
    <mergeCell ref="AA8:AC8"/>
    <mergeCell ref="AE8:AF9"/>
    <mergeCell ref="V6:X6"/>
    <mergeCell ref="AA6:AC6"/>
    <mergeCell ref="AE6:AF7"/>
    <mergeCell ref="AG6:AH7"/>
    <mergeCell ref="B7:D7"/>
    <mergeCell ref="G7:J7"/>
    <mergeCell ref="P7:Q7"/>
    <mergeCell ref="S7:T7"/>
    <mergeCell ref="U7:V7"/>
    <mergeCell ref="X7:Y7"/>
    <mergeCell ref="Z7:AA7"/>
    <mergeCell ref="AC7:AD7"/>
    <mergeCell ref="A6:A7"/>
    <mergeCell ref="B6:D6"/>
    <mergeCell ref="E6:F7"/>
    <mergeCell ref="G6:J6"/>
    <mergeCell ref="K6:O7"/>
    <mergeCell ref="E5:G5"/>
    <mergeCell ref="K5:L5"/>
    <mergeCell ref="N5:O5"/>
    <mergeCell ref="P5:Q5"/>
    <mergeCell ref="Q6:S6"/>
    <mergeCell ref="D1:AE1"/>
    <mergeCell ref="C3:G3"/>
    <mergeCell ref="N3:AB3"/>
    <mergeCell ref="AD3:AH3"/>
    <mergeCell ref="N4:AB4"/>
    <mergeCell ref="AD4:AE4"/>
    <mergeCell ref="AF4:AH4"/>
    <mergeCell ref="X5:Y5"/>
    <mergeCell ref="Z5:AA5"/>
    <mergeCell ref="AC5:AD5"/>
    <mergeCell ref="AE5:AF5"/>
    <mergeCell ref="AG5:AH5"/>
    <mergeCell ref="S5:T5"/>
    <mergeCell ref="U5:V5"/>
  </mergeCells>
  <phoneticPr fontId="2"/>
  <printOptions horizontalCentered="1"/>
  <pageMargins left="0.6692913385826772" right="0.6692913385826772" top="0.59055118110236227" bottom="0.59055118110236227" header="0" footer="0.39370078740157483"/>
  <pageSetup paperSize="9" fitToHeight="0" orientation="portrait" blackAndWhite="1" verticalDpi="300" r:id="rId1"/>
  <headerFooter alignWithMargins="0">
    <oddFooter>&amp;C&amp;10-19-</oddFooter>
  </headerFooter>
  <rowBreaks count="1" manualBreakCount="1">
    <brk id="58" max="3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4"/>
  <sheetViews>
    <sheetView workbookViewId="0">
      <selection activeCell="G21" sqref="G21:J26"/>
    </sheetView>
  </sheetViews>
  <sheetFormatPr defaultRowHeight="13.5"/>
  <cols>
    <col min="1" max="1" width="13.75" customWidth="1"/>
    <col min="2" max="2" width="6.25" customWidth="1"/>
    <col min="3" max="3" width="13.75" customWidth="1"/>
    <col min="4" max="8" width="3.625" customWidth="1"/>
    <col min="9" max="9" width="13.75" customWidth="1"/>
    <col min="10" max="10" width="6.25" customWidth="1"/>
    <col min="11" max="11" width="13.75" customWidth="1"/>
  </cols>
  <sheetData>
    <row r="1" spans="1:11" ht="29.25" customHeight="1">
      <c r="A1" s="467" t="s">
        <v>878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</row>
    <row r="2" spans="1:11" ht="23.25" customHeight="1">
      <c r="A2" s="468" t="s">
        <v>870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</row>
    <row r="3" spans="1:11" ht="9" customHeight="1">
      <c r="A3" s="517"/>
      <c r="B3" s="519"/>
      <c r="C3" s="518"/>
      <c r="D3" s="449" t="str">
        <f>IF(E3="","",IF(E3&gt;G3,1,0)+IF(E5&gt;G5,1,0)+IF(E7&gt;G7,1,0))</f>
        <v/>
      </c>
      <c r="E3" s="458"/>
      <c r="F3" s="459" t="s">
        <v>869</v>
      </c>
      <c r="G3" s="458"/>
      <c r="H3" s="452" t="str">
        <f>IF(E3="","",IF(E3&lt;G3,1,0)+IF(E5&lt;G5,1,0)+IF(E7&lt;G7,1,0))</f>
        <v/>
      </c>
      <c r="I3" s="517"/>
      <c r="J3" s="519"/>
      <c r="K3" s="518"/>
    </row>
    <row r="4" spans="1:11" ht="9" customHeight="1">
      <c r="A4" s="515"/>
      <c r="B4" s="520"/>
      <c r="C4" s="513"/>
      <c r="D4" s="450"/>
      <c r="E4" s="445"/>
      <c r="F4" s="447"/>
      <c r="G4" s="445"/>
      <c r="H4" s="453"/>
      <c r="I4" s="515"/>
      <c r="J4" s="520"/>
      <c r="K4" s="513"/>
    </row>
    <row r="5" spans="1:11" ht="9" customHeight="1">
      <c r="A5" s="515"/>
      <c r="B5" s="520"/>
      <c r="C5" s="513"/>
      <c r="D5" s="450"/>
      <c r="E5" s="445"/>
      <c r="F5" s="447" t="s">
        <v>869</v>
      </c>
      <c r="G5" s="445"/>
      <c r="H5" s="453"/>
      <c r="I5" s="515"/>
      <c r="J5" s="520"/>
      <c r="K5" s="513"/>
    </row>
    <row r="6" spans="1:11" ht="9" customHeight="1">
      <c r="A6" s="515"/>
      <c r="B6" s="520"/>
      <c r="C6" s="513"/>
      <c r="D6" s="450"/>
      <c r="E6" s="445"/>
      <c r="F6" s="447"/>
      <c r="G6" s="445"/>
      <c r="H6" s="453"/>
      <c r="I6" s="515"/>
      <c r="J6" s="520"/>
      <c r="K6" s="513"/>
    </row>
    <row r="7" spans="1:11" ht="9" customHeight="1">
      <c r="A7" s="515"/>
      <c r="B7" s="520"/>
      <c r="C7" s="513"/>
      <c r="D7" s="450"/>
      <c r="E7" s="445"/>
      <c r="F7" s="447" t="s">
        <v>869</v>
      </c>
      <c r="G7" s="445"/>
      <c r="H7" s="453"/>
      <c r="I7" s="515"/>
      <c r="J7" s="520"/>
      <c r="K7" s="513"/>
    </row>
    <row r="8" spans="1:11" ht="9" customHeight="1">
      <c r="A8" s="516"/>
      <c r="B8" s="521"/>
      <c r="C8" s="514"/>
      <c r="D8" s="451"/>
      <c r="E8" s="446"/>
      <c r="F8" s="448"/>
      <c r="G8" s="446"/>
      <c r="H8" s="454"/>
      <c r="I8" s="516"/>
      <c r="J8" s="521"/>
      <c r="K8" s="514"/>
    </row>
    <row r="9" spans="1:11" ht="52.5" customHeight="1">
      <c r="A9" s="152"/>
      <c r="B9" s="154"/>
      <c r="C9" s="152"/>
      <c r="D9" s="153"/>
      <c r="E9" s="152"/>
      <c r="F9" s="149"/>
      <c r="G9" s="152"/>
      <c r="H9" s="153"/>
      <c r="I9" s="152"/>
      <c r="J9" s="154"/>
      <c r="K9" s="152"/>
    </row>
    <row r="10" spans="1:11" ht="29.25" customHeight="1">
      <c r="A10" s="467" t="s">
        <v>879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23.25" customHeight="1">
      <c r="A11" s="468" t="s">
        <v>870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</row>
    <row r="12" spans="1:11" ht="9" customHeight="1">
      <c r="A12" s="517"/>
      <c r="B12" s="519"/>
      <c r="C12" s="518"/>
      <c r="D12" s="449" t="str">
        <f>IF(E12="","",IF(E12&gt;G12,1,0)+IF(E14&gt;G14,1,0)+IF(E16&gt;G16,1,0))</f>
        <v/>
      </c>
      <c r="E12" s="458"/>
      <c r="F12" s="459" t="s">
        <v>869</v>
      </c>
      <c r="G12" s="458"/>
      <c r="H12" s="452" t="str">
        <f>IF(E12="","",IF(E12&lt;G12,1,0)+IF(E14&lt;G14,1,0)+IF(E16&lt;G16,1,0))</f>
        <v/>
      </c>
      <c r="I12" s="517"/>
      <c r="J12" s="519"/>
      <c r="K12" s="518"/>
    </row>
    <row r="13" spans="1:11" ht="9" customHeight="1">
      <c r="A13" s="515"/>
      <c r="B13" s="520"/>
      <c r="C13" s="513"/>
      <c r="D13" s="450"/>
      <c r="E13" s="445"/>
      <c r="F13" s="447"/>
      <c r="G13" s="445"/>
      <c r="H13" s="453"/>
      <c r="I13" s="515"/>
      <c r="J13" s="520"/>
      <c r="K13" s="513"/>
    </row>
    <row r="14" spans="1:11" ht="9" customHeight="1">
      <c r="A14" s="515"/>
      <c r="B14" s="520"/>
      <c r="C14" s="513"/>
      <c r="D14" s="450"/>
      <c r="E14" s="445"/>
      <c r="F14" s="447" t="s">
        <v>869</v>
      </c>
      <c r="G14" s="445"/>
      <c r="H14" s="453"/>
      <c r="I14" s="515"/>
      <c r="J14" s="520"/>
      <c r="K14" s="513"/>
    </row>
    <row r="15" spans="1:11" ht="9" customHeight="1">
      <c r="A15" s="515"/>
      <c r="B15" s="520"/>
      <c r="C15" s="513"/>
      <c r="D15" s="450"/>
      <c r="E15" s="445"/>
      <c r="F15" s="447"/>
      <c r="G15" s="445"/>
      <c r="H15" s="453"/>
      <c r="I15" s="515"/>
      <c r="J15" s="520"/>
      <c r="K15" s="513"/>
    </row>
    <row r="16" spans="1:11" ht="9" customHeight="1">
      <c r="A16" s="515"/>
      <c r="B16" s="520"/>
      <c r="C16" s="513"/>
      <c r="D16" s="450"/>
      <c r="E16" s="445"/>
      <c r="F16" s="447" t="s">
        <v>869</v>
      </c>
      <c r="G16" s="445"/>
      <c r="H16" s="453"/>
      <c r="I16" s="515"/>
      <c r="J16" s="520"/>
      <c r="K16" s="513"/>
    </row>
    <row r="17" spans="1:11" ht="9" customHeight="1">
      <c r="A17" s="516"/>
      <c r="B17" s="521"/>
      <c r="C17" s="514"/>
      <c r="D17" s="451"/>
      <c r="E17" s="446"/>
      <c r="F17" s="448"/>
      <c r="G17" s="446"/>
      <c r="H17" s="454"/>
      <c r="I17" s="516"/>
      <c r="J17" s="521"/>
      <c r="K17" s="514"/>
    </row>
    <row r="18" spans="1:11" ht="52.5" customHeight="1">
      <c r="A18" s="152"/>
      <c r="B18" s="154"/>
      <c r="C18" s="152"/>
      <c r="D18" s="153"/>
      <c r="E18" s="152"/>
      <c r="F18" s="149"/>
      <c r="G18" s="152"/>
      <c r="H18" s="153"/>
      <c r="I18" s="152"/>
      <c r="J18" s="154"/>
      <c r="K18" s="152"/>
    </row>
    <row r="19" spans="1:11" ht="29.25" customHeight="1">
      <c r="A19" s="467" t="s">
        <v>880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</row>
    <row r="20" spans="1:11" ht="23.25" customHeight="1">
      <c r="A20" s="468" t="s">
        <v>870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</row>
    <row r="21" spans="1:11" ht="9" customHeight="1">
      <c r="A21" s="517"/>
      <c r="B21" s="519"/>
      <c r="C21" s="518"/>
      <c r="D21" s="449" t="str">
        <f>IF(E21="","",IF(E21&gt;G21,1,0)+IF(E23&gt;G23,1,0)+IF(E25&gt;G25,1,0))</f>
        <v/>
      </c>
      <c r="E21" s="458"/>
      <c r="F21" s="459" t="s">
        <v>869</v>
      </c>
      <c r="G21" s="458"/>
      <c r="H21" s="452" t="str">
        <f>IF(E21="","",IF(E21&lt;G21,1,0)+IF(E23&lt;G23,1,0)+IF(E25&lt;G25,1,0))</f>
        <v/>
      </c>
      <c r="I21" s="517"/>
      <c r="J21" s="519"/>
      <c r="K21" s="518"/>
    </row>
    <row r="22" spans="1:11" ht="9" customHeight="1">
      <c r="A22" s="515"/>
      <c r="B22" s="520"/>
      <c r="C22" s="513"/>
      <c r="D22" s="450"/>
      <c r="E22" s="445"/>
      <c r="F22" s="447"/>
      <c r="G22" s="445"/>
      <c r="H22" s="453"/>
      <c r="I22" s="515"/>
      <c r="J22" s="520"/>
      <c r="K22" s="513"/>
    </row>
    <row r="23" spans="1:11" ht="9" customHeight="1">
      <c r="A23" s="515"/>
      <c r="B23" s="520"/>
      <c r="C23" s="513"/>
      <c r="D23" s="450"/>
      <c r="E23" s="445"/>
      <c r="F23" s="447" t="s">
        <v>869</v>
      </c>
      <c r="G23" s="445"/>
      <c r="H23" s="453"/>
      <c r="I23" s="515"/>
      <c r="J23" s="520"/>
      <c r="K23" s="513"/>
    </row>
    <row r="24" spans="1:11" ht="9" customHeight="1">
      <c r="A24" s="515"/>
      <c r="B24" s="520"/>
      <c r="C24" s="513"/>
      <c r="D24" s="450"/>
      <c r="E24" s="445"/>
      <c r="F24" s="447"/>
      <c r="G24" s="445"/>
      <c r="H24" s="453"/>
      <c r="I24" s="515"/>
      <c r="J24" s="520"/>
      <c r="K24" s="513"/>
    </row>
    <row r="25" spans="1:11" ht="9" customHeight="1">
      <c r="A25" s="515"/>
      <c r="B25" s="520"/>
      <c r="C25" s="513"/>
      <c r="D25" s="450"/>
      <c r="E25" s="445"/>
      <c r="F25" s="447" t="s">
        <v>869</v>
      </c>
      <c r="G25" s="445"/>
      <c r="H25" s="453"/>
      <c r="I25" s="515"/>
      <c r="J25" s="520"/>
      <c r="K25" s="513"/>
    </row>
    <row r="26" spans="1:11" ht="9" customHeight="1">
      <c r="A26" s="516"/>
      <c r="B26" s="521"/>
      <c r="C26" s="514"/>
      <c r="D26" s="451"/>
      <c r="E26" s="446"/>
      <c r="F26" s="448"/>
      <c r="G26" s="446"/>
      <c r="H26" s="454"/>
      <c r="I26" s="516"/>
      <c r="J26" s="521"/>
      <c r="K26" s="514"/>
    </row>
    <row r="27" spans="1:11" ht="52.5" customHeight="1">
      <c r="A27" s="152"/>
      <c r="B27" s="154"/>
      <c r="C27" s="152"/>
      <c r="D27" s="153"/>
      <c r="E27" s="152"/>
      <c r="F27" s="149"/>
      <c r="G27" s="152"/>
      <c r="H27" s="153"/>
      <c r="I27" s="152"/>
      <c r="J27" s="154"/>
      <c r="K27" s="152"/>
    </row>
    <row r="28" spans="1:11" ht="29.25" customHeight="1">
      <c r="A28" s="467" t="s">
        <v>881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23.25" customHeight="1">
      <c r="A29" s="468" t="s">
        <v>870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</row>
    <row r="30" spans="1:11" ht="9" customHeight="1">
      <c r="A30" s="517"/>
      <c r="B30" s="519"/>
      <c r="C30" s="518"/>
      <c r="D30" s="449" t="str">
        <f>IF(E30="","",IF(E30&gt;G30,1,0)+IF(E32&gt;G32,1,0)+IF(E34&gt;G34,1,0))</f>
        <v/>
      </c>
      <c r="E30" s="458"/>
      <c r="F30" s="459" t="s">
        <v>869</v>
      </c>
      <c r="G30" s="458"/>
      <c r="H30" s="452" t="str">
        <f>IF(E30="","",IF(E30&lt;G30,1,0)+IF(E32&lt;G32,1,0)+IF(E34&lt;G34,1,0))</f>
        <v/>
      </c>
      <c r="I30" s="517"/>
      <c r="J30" s="519"/>
      <c r="K30" s="518"/>
    </row>
    <row r="31" spans="1:11" ht="9" customHeight="1">
      <c r="A31" s="515"/>
      <c r="B31" s="520"/>
      <c r="C31" s="513"/>
      <c r="D31" s="450"/>
      <c r="E31" s="445"/>
      <c r="F31" s="447"/>
      <c r="G31" s="445"/>
      <c r="H31" s="453"/>
      <c r="I31" s="515"/>
      <c r="J31" s="520"/>
      <c r="K31" s="513"/>
    </row>
    <row r="32" spans="1:11" ht="9" customHeight="1">
      <c r="A32" s="515"/>
      <c r="B32" s="520"/>
      <c r="C32" s="513"/>
      <c r="D32" s="450"/>
      <c r="E32" s="445"/>
      <c r="F32" s="447" t="s">
        <v>869</v>
      </c>
      <c r="G32" s="445"/>
      <c r="H32" s="453"/>
      <c r="I32" s="515"/>
      <c r="J32" s="520"/>
      <c r="K32" s="513"/>
    </row>
    <row r="33" spans="1:11" ht="9" customHeight="1">
      <c r="A33" s="515"/>
      <c r="B33" s="520"/>
      <c r="C33" s="513"/>
      <c r="D33" s="450"/>
      <c r="E33" s="445"/>
      <c r="F33" s="447"/>
      <c r="G33" s="445"/>
      <c r="H33" s="453"/>
      <c r="I33" s="515"/>
      <c r="J33" s="520"/>
      <c r="K33" s="513"/>
    </row>
    <row r="34" spans="1:11" ht="9" customHeight="1">
      <c r="A34" s="515"/>
      <c r="B34" s="520"/>
      <c r="C34" s="513"/>
      <c r="D34" s="450"/>
      <c r="E34" s="445"/>
      <c r="F34" s="447" t="s">
        <v>869</v>
      </c>
      <c r="G34" s="445"/>
      <c r="H34" s="453"/>
      <c r="I34" s="515"/>
      <c r="J34" s="520"/>
      <c r="K34" s="513"/>
    </row>
    <row r="35" spans="1:11" ht="9" customHeight="1">
      <c r="A35" s="516"/>
      <c r="B35" s="521"/>
      <c r="C35" s="514"/>
      <c r="D35" s="451"/>
      <c r="E35" s="446"/>
      <c r="F35" s="448"/>
      <c r="G35" s="446"/>
      <c r="H35" s="454"/>
      <c r="I35" s="516"/>
      <c r="J35" s="521"/>
      <c r="K35" s="514"/>
    </row>
    <row r="36" spans="1:11" ht="52.5" customHeight="1">
      <c r="A36" s="152"/>
      <c r="B36" s="154"/>
      <c r="C36" s="152"/>
      <c r="D36" s="153"/>
      <c r="E36" s="152"/>
      <c r="F36" s="149"/>
      <c r="G36" s="152"/>
      <c r="H36" s="153"/>
      <c r="I36" s="152"/>
      <c r="J36" s="154"/>
      <c r="K36" s="152"/>
    </row>
    <row r="37" spans="1:11" ht="29.25" customHeight="1">
      <c r="A37" s="467" t="s">
        <v>882</v>
      </c>
      <c r="B37" s="467"/>
      <c r="C37" s="467"/>
      <c r="D37" s="467"/>
      <c r="E37" s="467"/>
      <c r="F37" s="467"/>
      <c r="G37" s="467"/>
      <c r="H37" s="467"/>
      <c r="I37" s="467"/>
      <c r="J37" s="467"/>
      <c r="K37" s="467"/>
    </row>
    <row r="38" spans="1:11" ht="23.25" customHeight="1">
      <c r="A38" s="468" t="s">
        <v>870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</row>
    <row r="39" spans="1:11" ht="9" customHeight="1">
      <c r="A39" s="517"/>
      <c r="B39" s="519"/>
      <c r="C39" s="518"/>
      <c r="D39" s="449" t="str">
        <f>IF(E39="","",IF(E39&gt;G39,1,0)+IF(E41&gt;G41,1,0)+IF(E43&gt;G43,1,0))</f>
        <v/>
      </c>
      <c r="E39" s="458"/>
      <c r="F39" s="459" t="s">
        <v>869</v>
      </c>
      <c r="G39" s="458"/>
      <c r="H39" s="452" t="str">
        <f>IF(E39="","",IF(E39&lt;G39,1,0)+IF(E41&lt;G41,1,0)+IF(E43&lt;G43,1,0))</f>
        <v/>
      </c>
      <c r="I39" s="517"/>
      <c r="J39" s="519"/>
      <c r="K39" s="518"/>
    </row>
    <row r="40" spans="1:11" ht="9" customHeight="1">
      <c r="A40" s="515"/>
      <c r="B40" s="520"/>
      <c r="C40" s="513"/>
      <c r="D40" s="450"/>
      <c r="E40" s="445"/>
      <c r="F40" s="447"/>
      <c r="G40" s="445"/>
      <c r="H40" s="453"/>
      <c r="I40" s="515"/>
      <c r="J40" s="520"/>
      <c r="K40" s="513"/>
    </row>
    <row r="41" spans="1:11" ht="9" customHeight="1">
      <c r="A41" s="515"/>
      <c r="B41" s="520"/>
      <c r="C41" s="513"/>
      <c r="D41" s="450"/>
      <c r="E41" s="445"/>
      <c r="F41" s="447" t="s">
        <v>869</v>
      </c>
      <c r="G41" s="445"/>
      <c r="H41" s="453"/>
      <c r="I41" s="515"/>
      <c r="J41" s="520"/>
      <c r="K41" s="513"/>
    </row>
    <row r="42" spans="1:11" ht="9" customHeight="1">
      <c r="A42" s="515"/>
      <c r="B42" s="520"/>
      <c r="C42" s="513"/>
      <c r="D42" s="450"/>
      <c r="E42" s="445"/>
      <c r="F42" s="447"/>
      <c r="G42" s="445"/>
      <c r="H42" s="453"/>
      <c r="I42" s="515"/>
      <c r="J42" s="520"/>
      <c r="K42" s="513"/>
    </row>
    <row r="43" spans="1:11" ht="9" customHeight="1">
      <c r="A43" s="515"/>
      <c r="B43" s="520"/>
      <c r="C43" s="513"/>
      <c r="D43" s="450"/>
      <c r="E43" s="445"/>
      <c r="F43" s="447" t="s">
        <v>869</v>
      </c>
      <c r="G43" s="445"/>
      <c r="H43" s="453"/>
      <c r="I43" s="515"/>
      <c r="J43" s="520"/>
      <c r="K43" s="513"/>
    </row>
    <row r="44" spans="1:11" ht="9" customHeight="1">
      <c r="A44" s="516"/>
      <c r="B44" s="521"/>
      <c r="C44" s="514"/>
      <c r="D44" s="451"/>
      <c r="E44" s="446"/>
      <c r="F44" s="448"/>
      <c r="G44" s="446"/>
      <c r="H44" s="454"/>
      <c r="I44" s="516"/>
      <c r="J44" s="521"/>
      <c r="K44" s="514"/>
    </row>
  </sheetData>
  <mergeCells count="115">
    <mergeCell ref="I39:I41"/>
    <mergeCell ref="J39:J44"/>
    <mergeCell ref="K39:K41"/>
    <mergeCell ref="E41:E42"/>
    <mergeCell ref="F41:F42"/>
    <mergeCell ref="G41:G42"/>
    <mergeCell ref="K42:K44"/>
    <mergeCell ref="E43:E44"/>
    <mergeCell ref="F43:F44"/>
    <mergeCell ref="A33:A35"/>
    <mergeCell ref="K33:K35"/>
    <mergeCell ref="A37:K37"/>
    <mergeCell ref="A38:K38"/>
    <mergeCell ref="A39:A41"/>
    <mergeCell ref="B39:B44"/>
    <mergeCell ref="C39:C41"/>
    <mergeCell ref="D39:D44"/>
    <mergeCell ref="E39:E40"/>
    <mergeCell ref="I42:I44"/>
    <mergeCell ref="C42:C44"/>
    <mergeCell ref="A42:A44"/>
    <mergeCell ref="G43:G44"/>
    <mergeCell ref="F39:F40"/>
    <mergeCell ref="B30:B35"/>
    <mergeCell ref="G39:G40"/>
    <mergeCell ref="H30:H35"/>
    <mergeCell ref="I30:I32"/>
    <mergeCell ref="J30:J35"/>
    <mergeCell ref="E32:E33"/>
    <mergeCell ref="F32:F33"/>
    <mergeCell ref="G32:G33"/>
    <mergeCell ref="I33:I35"/>
    <mergeCell ref="H39:H44"/>
    <mergeCell ref="K12:K14"/>
    <mergeCell ref="A15:A17"/>
    <mergeCell ref="K15:K17"/>
    <mergeCell ref="A19:K19"/>
    <mergeCell ref="A20:K20"/>
    <mergeCell ref="A21:A23"/>
    <mergeCell ref="B21:B26"/>
    <mergeCell ref="C21:C23"/>
    <mergeCell ref="D21:D26"/>
    <mergeCell ref="H21:H26"/>
    <mergeCell ref="I21:I23"/>
    <mergeCell ref="E12:E13"/>
    <mergeCell ref="F12:F13"/>
    <mergeCell ref="G12:G13"/>
    <mergeCell ref="J12:J17"/>
    <mergeCell ref="A1:K1"/>
    <mergeCell ref="A2:K2"/>
    <mergeCell ref="A10:K10"/>
    <mergeCell ref="A11:K11"/>
    <mergeCell ref="A12:A14"/>
    <mergeCell ref="B12:B17"/>
    <mergeCell ref="C12:C14"/>
    <mergeCell ref="D12:D17"/>
    <mergeCell ref="H12:H17"/>
    <mergeCell ref="I12:I14"/>
    <mergeCell ref="A3:A5"/>
    <mergeCell ref="A6:A8"/>
    <mergeCell ref="B3:B8"/>
    <mergeCell ref="J3:J8"/>
    <mergeCell ref="K3:K5"/>
    <mergeCell ref="K6:K8"/>
    <mergeCell ref="I15:I17"/>
    <mergeCell ref="C15:C17"/>
    <mergeCell ref="G16:G17"/>
    <mergeCell ref="E14:E15"/>
    <mergeCell ref="F14:F15"/>
    <mergeCell ref="G14:G15"/>
    <mergeCell ref="E16:E17"/>
    <mergeCell ref="F16:F17"/>
    <mergeCell ref="E34:E35"/>
    <mergeCell ref="F34:F35"/>
    <mergeCell ref="G34:G35"/>
    <mergeCell ref="C30:C32"/>
    <mergeCell ref="D30:D35"/>
    <mergeCell ref="E30:E31"/>
    <mergeCell ref="F30:F31"/>
    <mergeCell ref="G30:G31"/>
    <mergeCell ref="C33:C35"/>
    <mergeCell ref="A30:A32"/>
    <mergeCell ref="E25:E26"/>
    <mergeCell ref="F25:F26"/>
    <mergeCell ref="G25:G26"/>
    <mergeCell ref="J21:J26"/>
    <mergeCell ref="E23:E24"/>
    <mergeCell ref="F23:F24"/>
    <mergeCell ref="G23:G24"/>
    <mergeCell ref="A29:K29"/>
    <mergeCell ref="E21:E22"/>
    <mergeCell ref="F21:F22"/>
    <mergeCell ref="G21:G22"/>
    <mergeCell ref="K21:K23"/>
    <mergeCell ref="A24:A26"/>
    <mergeCell ref="C24:C26"/>
    <mergeCell ref="I24:I26"/>
    <mergeCell ref="K24:K26"/>
    <mergeCell ref="A28:K28"/>
    <mergeCell ref="K30:K32"/>
    <mergeCell ref="C6:C8"/>
    <mergeCell ref="I6:I8"/>
    <mergeCell ref="E7:E8"/>
    <mergeCell ref="F7:F8"/>
    <mergeCell ref="G7:G8"/>
    <mergeCell ref="G3:G4"/>
    <mergeCell ref="H3:H8"/>
    <mergeCell ref="I3:I5"/>
    <mergeCell ref="E5:E6"/>
    <mergeCell ref="F5:F6"/>
    <mergeCell ref="G5:G6"/>
    <mergeCell ref="C3:C5"/>
    <mergeCell ref="D3:D8"/>
    <mergeCell ref="E3:E4"/>
    <mergeCell ref="F3:F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27</vt:i4>
      </vt:variant>
    </vt:vector>
  </HeadingPairs>
  <TitlesOfParts>
    <vt:vector size="60" baseType="lpstr">
      <vt:lpstr>T一・ロ</vt:lpstr>
      <vt:lpstr>Tシ</vt:lpstr>
      <vt:lpstr>T決</vt:lpstr>
      <vt:lpstr>XD100</vt:lpstr>
      <vt:lpstr>XD120</vt:lpstr>
      <vt:lpstr>XD130</vt:lpstr>
      <vt:lpstr>XD140</vt:lpstr>
      <vt:lpstr>XD150</vt:lpstr>
      <vt:lpstr>XD決</vt:lpstr>
      <vt:lpstr>MD100</vt:lpstr>
      <vt:lpstr>MD120</vt:lpstr>
      <vt:lpstr>MD130</vt:lpstr>
      <vt:lpstr>MD140</vt:lpstr>
      <vt:lpstr>FD100</vt:lpstr>
      <vt:lpstr>FD120</vt:lpstr>
      <vt:lpstr>FD130</vt:lpstr>
      <vt:lpstr>FD140 </vt:lpstr>
      <vt:lpstr>MS50</vt:lpstr>
      <vt:lpstr>MS60</vt:lpstr>
      <vt:lpstr>MS65 </vt:lpstr>
      <vt:lpstr>MS70</vt:lpstr>
      <vt:lpstr>MS75</vt:lpstr>
      <vt:lpstr>MS決</vt:lpstr>
      <vt:lpstr>FS50</vt:lpstr>
      <vt:lpstr>FS60</vt:lpstr>
      <vt:lpstr>FS65</vt:lpstr>
      <vt:lpstr>FS70</vt:lpstr>
      <vt:lpstr>FS75</vt:lpstr>
      <vt:lpstr>FS決</vt:lpstr>
      <vt:lpstr>MD決</vt:lpstr>
      <vt:lpstr>FD決</vt:lpstr>
      <vt:lpstr>栄光のあと</vt:lpstr>
      <vt:lpstr>栄光のあと (2)</vt:lpstr>
      <vt:lpstr>'FD100'!Print_Area</vt:lpstr>
      <vt:lpstr>'FD120'!Print_Area</vt:lpstr>
      <vt:lpstr>'FD130'!Print_Area</vt:lpstr>
      <vt:lpstr>'FD140 '!Print_Area</vt:lpstr>
      <vt:lpstr>'FS50'!Print_Area</vt:lpstr>
      <vt:lpstr>'FS60'!Print_Area</vt:lpstr>
      <vt:lpstr>'FS65'!Print_Area</vt:lpstr>
      <vt:lpstr>'FS70'!Print_Area</vt:lpstr>
      <vt:lpstr>'FS75'!Print_Area</vt:lpstr>
      <vt:lpstr>'MD100'!Print_Area</vt:lpstr>
      <vt:lpstr>'MD120'!Print_Area</vt:lpstr>
      <vt:lpstr>'MD130'!Print_Area</vt:lpstr>
      <vt:lpstr>'MD140'!Print_Area</vt:lpstr>
      <vt:lpstr>'MS50'!Print_Area</vt:lpstr>
      <vt:lpstr>'MS60'!Print_Area</vt:lpstr>
      <vt:lpstr>'MS65 '!Print_Area</vt:lpstr>
      <vt:lpstr>'MS70'!Print_Area</vt:lpstr>
      <vt:lpstr>'MS75'!Print_Area</vt:lpstr>
      <vt:lpstr>Tシ!Print_Area</vt:lpstr>
      <vt:lpstr>T一・ロ!Print_Area</vt:lpstr>
      <vt:lpstr>'XD100'!Print_Area</vt:lpstr>
      <vt:lpstr>'XD120'!Print_Area</vt:lpstr>
      <vt:lpstr>'XD130'!Print_Area</vt:lpstr>
      <vt:lpstr>'XD140'!Print_Area</vt:lpstr>
      <vt:lpstr>'XD150'!Print_Area</vt:lpstr>
      <vt:lpstr>栄光のあと!Print_Area</vt:lpstr>
      <vt:lpstr>'栄光のあと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金崎正久</dc:creator>
  <cp:lastModifiedBy>愛媛県卓球協会</cp:lastModifiedBy>
  <cp:lastPrinted>2018-11-18T06:17:48Z</cp:lastPrinted>
  <dcterms:created xsi:type="dcterms:W3CDTF">2002-09-13T03:33:20Z</dcterms:created>
  <dcterms:modified xsi:type="dcterms:W3CDTF">2018-12-17T04:41:40Z</dcterms:modified>
</cp:coreProperties>
</file>